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45" windowWidth="13980" windowHeight="8580" tabRatio="746" activeTab="0"/>
  </bookViews>
  <sheets>
    <sheet name="Berechnung" sheetId="1" r:id="rId1"/>
    <sheet name="Druck" sheetId="2" state="hidden" r:id="rId2"/>
    <sheet name="KV" sheetId="3" r:id="rId3"/>
    <sheet name="Rechenwerte" sheetId="4" r:id="rId4"/>
  </sheets>
  <definedNames>
    <definedName name="_xlnm.Print_Area" localSheetId="0">'Berechnung'!$B$2:$P$32</definedName>
    <definedName name="_xlnm.Print_Area" localSheetId="1">'Druck'!$A$1:$K$51</definedName>
    <definedName name="_xlnm.Print_Area" localSheetId="3">'Rechenwerte'!$A$1:$I$49</definedName>
  </definedNames>
  <calcPr fullCalcOnLoad="1"/>
</workbook>
</file>

<file path=xl/sharedStrings.xml><?xml version="1.0" encoding="utf-8"?>
<sst xmlns="http://schemas.openxmlformats.org/spreadsheetml/2006/main" count="1230" uniqueCount="1018">
  <si>
    <t>Gleitzonenrechner</t>
  </si>
  <si>
    <t>Datenerfassung</t>
  </si>
  <si>
    <t>(Beschäftigung beginnt oder endet nicht zum Monatswechsel)</t>
  </si>
  <si>
    <t>Abrechnungsmonat:</t>
  </si>
  <si>
    <t>Sozialversicherungstage (Standard = 30):</t>
  </si>
  <si>
    <t>Krankenkasse:</t>
  </si>
  <si>
    <t>Hinweise</t>
  </si>
  <si>
    <t>Monat</t>
  </si>
  <si>
    <t>Jahr</t>
  </si>
  <si>
    <t xml:space="preserve"> €</t>
  </si>
  <si>
    <t xml:space="preserve"> %</t>
  </si>
  <si>
    <t xml:space="preserve"> Tage</t>
  </si>
  <si>
    <t>AEG1 OK?</t>
  </si>
  <si>
    <t>AEG1+2 OK?</t>
  </si>
  <si>
    <t>Gleitzone anwenden?</t>
  </si>
  <si>
    <t>Tatsächliches Entgelt:</t>
  </si>
  <si>
    <t>Meldeentgelt:</t>
  </si>
  <si>
    <t>Beitragsberechnung:</t>
  </si>
  <si>
    <t>KV</t>
  </si>
  <si>
    <t>RV</t>
  </si>
  <si>
    <t>BA</t>
  </si>
  <si>
    <t>PV</t>
  </si>
  <si>
    <t>Beitrags- satz</t>
  </si>
  <si>
    <t>Arbeitgeber-anteil</t>
  </si>
  <si>
    <t>Arbeitnehmer-anteil</t>
  </si>
  <si>
    <t>Beiträge Gesamt</t>
  </si>
  <si>
    <t>Rechenwerte:</t>
  </si>
  <si>
    <t>Rentenversicherung</t>
  </si>
  <si>
    <t>Arbeitslosenversicherung</t>
  </si>
  <si>
    <t>Pflegeversicherung</t>
  </si>
  <si>
    <t>Ergebnisse für die erste Beschäftigung</t>
  </si>
  <si>
    <t>Pauschalbeiträge</t>
  </si>
  <si>
    <t>Pauschal-</t>
  </si>
  <si>
    <t>steuer</t>
  </si>
  <si>
    <t>Beitragssätze</t>
  </si>
  <si>
    <t>Beitragssätze der Krankenversicherer:</t>
  </si>
  <si>
    <t>BBNR</t>
  </si>
  <si>
    <t>Kasse</t>
  </si>
  <si>
    <t>Der Gleitzonenrechner kann nur Beiträge für einzelne Monate ermitteln. Weitere</t>
  </si>
  <si>
    <t>volle Beiträge</t>
  </si>
  <si>
    <t>AN</t>
  </si>
  <si>
    <t>AG</t>
  </si>
  <si>
    <t>BS</t>
  </si>
  <si>
    <t>St</t>
  </si>
  <si>
    <t>Gleitzone</t>
  </si>
  <si>
    <t>Summe AEG</t>
  </si>
  <si>
    <t>Faktor</t>
  </si>
  <si>
    <t>F</t>
  </si>
  <si>
    <t>Sachsen-PV</t>
  </si>
  <si>
    <t>93994386</t>
  </si>
  <si>
    <t>BKK 2000</t>
  </si>
  <si>
    <t>23709856</t>
  </si>
  <si>
    <t>BKK 24</t>
  </si>
  <si>
    <t>02430065</t>
  </si>
  <si>
    <t>BKK 24 /Ost</t>
  </si>
  <si>
    <t>34411031</t>
  </si>
  <si>
    <t>BKK A. Bagel</t>
  </si>
  <si>
    <t>41378433</t>
  </si>
  <si>
    <t>BKK Achenbach Buschh. GmbH</t>
  </si>
  <si>
    <t>66458503</t>
  </si>
  <si>
    <t>BKK AESCULAP</t>
  </si>
  <si>
    <t>13965709</t>
  </si>
  <si>
    <t>BKK AHLMANN</t>
  </si>
  <si>
    <t>81576541</t>
  </si>
  <si>
    <t>BKK AKS</t>
  </si>
  <si>
    <t>BKK Aktiv</t>
  </si>
  <si>
    <t>08672681</t>
  </si>
  <si>
    <t>BKK Aktiv/Ost</t>
  </si>
  <si>
    <t>82740245</t>
  </si>
  <si>
    <t>BKK AKZENT</t>
  </si>
  <si>
    <t>01085925</t>
  </si>
  <si>
    <t>BKK AKZENT/Ost</t>
  </si>
  <si>
    <t>30168049</t>
  </si>
  <si>
    <t>62782698</t>
  </si>
  <si>
    <t>87954655</t>
  </si>
  <si>
    <t>BKK Allianz</t>
  </si>
  <si>
    <t>01000763</t>
  </si>
  <si>
    <t>BKK Allianz/Ost</t>
  </si>
  <si>
    <t>11595126</t>
  </si>
  <si>
    <t>BKK Alsen AG</t>
  </si>
  <si>
    <t>36308586</t>
  </si>
  <si>
    <t>30165364</t>
  </si>
  <si>
    <t>15517437</t>
  </si>
  <si>
    <t>01000353</t>
  </si>
  <si>
    <t>BKK Axel Springer/Ost</t>
  </si>
  <si>
    <t>42039606</t>
  </si>
  <si>
    <t>BKK Barmag-Steinmüller</t>
  </si>
  <si>
    <t>32579095</t>
  </si>
  <si>
    <t>BKK Basell</t>
  </si>
  <si>
    <t>68204344</t>
  </si>
  <si>
    <t>01058933</t>
  </si>
  <si>
    <t>66775870</t>
  </si>
  <si>
    <t>BKK Bauknecht</t>
  </si>
  <si>
    <t>01085516</t>
  </si>
  <si>
    <t>BKK Bauknecht/Ost</t>
  </si>
  <si>
    <t>BKK Beiersdorf</t>
  </si>
  <si>
    <t>42039708</t>
  </si>
  <si>
    <t>90671580</t>
  </si>
  <si>
    <t>41690170</t>
  </si>
  <si>
    <t>BKK BJB</t>
  </si>
  <si>
    <t>15517277</t>
  </si>
  <si>
    <t>BKK Blohm+Voss</t>
  </si>
  <si>
    <t>87271125</t>
  </si>
  <si>
    <t>BKK BMW Hauptverwaltung</t>
  </si>
  <si>
    <t>01085754</t>
  </si>
  <si>
    <t>BKK BMW/Ost</t>
  </si>
  <si>
    <t>32124062</t>
  </si>
  <si>
    <t>BKK Boge</t>
  </si>
  <si>
    <t>41378547</t>
  </si>
  <si>
    <t>BKK Bombardier</t>
  </si>
  <si>
    <t>30980327</t>
  </si>
  <si>
    <t>BKK BPW Wiehl</t>
  </si>
  <si>
    <t>20043172</t>
  </si>
  <si>
    <t>BKK Brauerei Beck &amp; Co.</t>
  </si>
  <si>
    <t>47034975</t>
  </si>
  <si>
    <t>BKK B. Braun Melsungen</t>
  </si>
  <si>
    <t>01085082</t>
  </si>
  <si>
    <t>BKK Braun-Gillette/Ost</t>
  </si>
  <si>
    <t>45094199</t>
  </si>
  <si>
    <t>BKK Braun-Gillette</t>
  </si>
  <si>
    <t>21115148</t>
  </si>
  <si>
    <t>BKK Braunschweig</t>
  </si>
  <si>
    <t>20156179</t>
  </si>
  <si>
    <t>BKK Bremer Straßenbahn AG</t>
  </si>
  <si>
    <t>72885216</t>
  </si>
  <si>
    <t>BKK Brose</t>
  </si>
  <si>
    <t>37812636</t>
  </si>
  <si>
    <t>BKK Carlswerk + Bauer Druck</t>
  </si>
  <si>
    <t>01083386</t>
  </si>
  <si>
    <t>BKK Carlswerk + Bauer Druck/Ost</t>
  </si>
  <si>
    <t>34408069</t>
  </si>
  <si>
    <t>BKK Chemie-Partner</t>
  </si>
  <si>
    <t>01085479</t>
  </si>
  <si>
    <t>BKK Chemie-Partner/Ost</t>
  </si>
  <si>
    <t>29212461</t>
  </si>
  <si>
    <t>BKK Continental</t>
  </si>
  <si>
    <t>01085721</t>
  </si>
  <si>
    <t>60393294</t>
  </si>
  <si>
    <t>BKK Conzelmann</t>
  </si>
  <si>
    <t>15054079</t>
  </si>
  <si>
    <t>01085834</t>
  </si>
  <si>
    <t>48676321</t>
  </si>
  <si>
    <t>BKK DBV-winterthur</t>
  </si>
  <si>
    <t>40770142</t>
  </si>
  <si>
    <t xml:space="preserve">BKK Degussa </t>
  </si>
  <si>
    <t>01064021</t>
  </si>
  <si>
    <t>BKK Degussa /Ost</t>
  </si>
  <si>
    <t>42954411</t>
  </si>
  <si>
    <t>BKK DELPHI</t>
  </si>
  <si>
    <t>35087770</t>
  </si>
  <si>
    <t>BKK DEMAG KRAUSS-MAFFEI</t>
  </si>
  <si>
    <t>01086163</t>
  </si>
  <si>
    <t>BKK DEMAG KRAUSS-MAFFEI/ Ost</t>
  </si>
  <si>
    <t>36308702</t>
  </si>
  <si>
    <t>BKK Dematic</t>
  </si>
  <si>
    <t>38036137</t>
  </si>
  <si>
    <t>BKK der Köln. Verlagsdruckerei</t>
  </si>
  <si>
    <t>65710574</t>
  </si>
  <si>
    <t>15517391</t>
  </si>
  <si>
    <t>25934110</t>
  </si>
  <si>
    <t>BKK Der Partner</t>
  </si>
  <si>
    <t>62212493</t>
  </si>
  <si>
    <t>BKK der Stadt Karlsruhe</t>
  </si>
  <si>
    <t>15166978</t>
  </si>
  <si>
    <t>01083068</t>
  </si>
  <si>
    <t>34401277</t>
  </si>
  <si>
    <t>BKK Deutsche Bank AG</t>
  </si>
  <si>
    <t>01000672</t>
  </si>
  <si>
    <t>BKK Deutsche Bank AG/Ost</t>
  </si>
  <si>
    <t>15517459</t>
  </si>
  <si>
    <t>BKK Deutsche BP</t>
  </si>
  <si>
    <t>01085607</t>
  </si>
  <si>
    <t>BKK Deutsche BP/Ost</t>
  </si>
  <si>
    <t>15517299</t>
  </si>
  <si>
    <t>01000364</t>
  </si>
  <si>
    <t>31323686</t>
  </si>
  <si>
    <t>BKK Diakonie</t>
  </si>
  <si>
    <t>01013837</t>
  </si>
  <si>
    <t>BKK Diakonie/ Ost</t>
  </si>
  <si>
    <t>31323799</t>
  </si>
  <si>
    <t>BKK Dürkopp Adler AG</t>
  </si>
  <si>
    <t>81211265</t>
  </si>
  <si>
    <t>BKK Eberle</t>
  </si>
  <si>
    <t>31701822</t>
  </si>
  <si>
    <t>BKK Eickhoff</t>
  </si>
  <si>
    <t>01017272</t>
  </si>
  <si>
    <t>69785429</t>
  </si>
  <si>
    <t>01049156</t>
  </si>
  <si>
    <t>44388738</t>
  </si>
  <si>
    <t>BKK ENKA</t>
  </si>
  <si>
    <t>46939789</t>
  </si>
  <si>
    <t>BKK Ernst &amp; Young</t>
  </si>
  <si>
    <t>BKK Essanelle</t>
  </si>
  <si>
    <t>08640881</t>
  </si>
  <si>
    <t>BKK Essanelle/Ost</t>
  </si>
  <si>
    <t>35087634</t>
  </si>
  <si>
    <t>26515319</t>
  </si>
  <si>
    <t>BKK EWE</t>
  </si>
  <si>
    <t>01086050</t>
  </si>
  <si>
    <t>BKK EWE/Ost</t>
  </si>
  <si>
    <t>22178373</t>
  </si>
  <si>
    <t>BKK exklusiv</t>
  </si>
  <si>
    <t>03591039</t>
  </si>
  <si>
    <t>BKK exklusiv/Ost</t>
  </si>
  <si>
    <t>86772584</t>
  </si>
  <si>
    <t>BKK Faber-Castell &amp; Partner</t>
  </si>
  <si>
    <t>62782734</t>
  </si>
  <si>
    <t>BKK FAHR</t>
  </si>
  <si>
    <t>41690103</t>
  </si>
  <si>
    <t>BKK Falke</t>
  </si>
  <si>
    <t>20156168</t>
  </si>
  <si>
    <t>BKK firmus</t>
  </si>
  <si>
    <t>01058922</t>
  </si>
  <si>
    <t>BKK firmus/ Ost</t>
  </si>
  <si>
    <t>63922962</t>
  </si>
  <si>
    <t>BKK Freudenberg</t>
  </si>
  <si>
    <t>74705661</t>
  </si>
  <si>
    <t>BKK FTE</t>
  </si>
  <si>
    <t>01083422</t>
  </si>
  <si>
    <t>BKK FTE/Ost</t>
  </si>
  <si>
    <t>96834191</t>
  </si>
  <si>
    <t>BKK für Heilberufe</t>
  </si>
  <si>
    <t>01086107</t>
  </si>
  <si>
    <t>BKK für Heilberufe/Ost</t>
  </si>
  <si>
    <t>32871329</t>
  </si>
  <si>
    <t>01045948</t>
  </si>
  <si>
    <t>60393227</t>
  </si>
  <si>
    <t>BKK Fürstl. Hohenzollernwerke</t>
  </si>
  <si>
    <t>39426585</t>
  </si>
  <si>
    <t>BKK futur</t>
  </si>
  <si>
    <t>41690169</t>
  </si>
  <si>
    <t>BKK FWB</t>
  </si>
  <si>
    <t>66105948</t>
  </si>
  <si>
    <t>31323802</t>
  </si>
  <si>
    <t>BKK Gildemeister/Seidensticker</t>
  </si>
  <si>
    <t>72770285</t>
  </si>
  <si>
    <t>BKK Goebel</t>
  </si>
  <si>
    <t>42064686</t>
  </si>
  <si>
    <t>BKK Goetze &amp; Partner</t>
  </si>
  <si>
    <t>05010510</t>
  </si>
  <si>
    <t>BKK Goetze &amp; Partner/Ost</t>
  </si>
  <si>
    <t>01085969</t>
  </si>
  <si>
    <t>35087667</t>
  </si>
  <si>
    <t>BKK Grillo Werke</t>
  </si>
  <si>
    <t>60393261</t>
  </si>
  <si>
    <t>BKK Groz-Beckert</t>
  </si>
  <si>
    <t>11602870</t>
  </si>
  <si>
    <t>BKK Gruner + Jahr</t>
  </si>
  <si>
    <t>15517357</t>
  </si>
  <si>
    <t>BKK Hamburg</t>
  </si>
  <si>
    <t>15116233</t>
  </si>
  <si>
    <t>BKK Hamburg Mannheimer</t>
  </si>
  <si>
    <t>01083411</t>
  </si>
  <si>
    <t>BKK Hamburg Mannheimer/Ost</t>
  </si>
  <si>
    <t>44377871</t>
  </si>
  <si>
    <t>BKK HEAG</t>
  </si>
  <si>
    <t>33954979</t>
  </si>
  <si>
    <t>36916946</t>
  </si>
  <si>
    <t>01018182</t>
  </si>
  <si>
    <t>47034920</t>
  </si>
  <si>
    <t>BKK Henschel Plus</t>
  </si>
  <si>
    <t>36916980</t>
  </si>
  <si>
    <t>BKK Herford Minden Ravensberg</t>
  </si>
  <si>
    <t>47034953</t>
  </si>
  <si>
    <t>BKK Herkules</t>
  </si>
  <si>
    <t>63307405</t>
  </si>
  <si>
    <t>BKK Hochrhein-Wiesental</t>
  </si>
  <si>
    <t>45094213</t>
  </si>
  <si>
    <t>BKK Hoechst</t>
  </si>
  <si>
    <t>01086027</t>
  </si>
  <si>
    <t>BKK Hoechst/Ost</t>
  </si>
  <si>
    <t>33542550</t>
  </si>
  <si>
    <t>01086118</t>
  </si>
  <si>
    <t>26203237</t>
  </si>
  <si>
    <t>BKK Hütte Nordenham</t>
  </si>
  <si>
    <t>48698845</t>
  </si>
  <si>
    <t>BKK IHV</t>
  </si>
  <si>
    <t>68684282</t>
  </si>
  <si>
    <t>BKK Iveco Magirus AG</t>
  </si>
  <si>
    <t>01085572</t>
  </si>
  <si>
    <t>BKK Iveco Magirus/Ost</t>
  </si>
  <si>
    <t>24748081</t>
  </si>
  <si>
    <t>BKK Jos. L. Meyer GmbH</t>
  </si>
  <si>
    <t>66458455</t>
  </si>
  <si>
    <t>BKK JUNGHANS + PARTNER</t>
  </si>
  <si>
    <t>51980490</t>
  </si>
  <si>
    <t>BKK KEVAG KOBLENZ</t>
  </si>
  <si>
    <t>94218839</t>
  </si>
  <si>
    <t>BKK KM direkt</t>
  </si>
  <si>
    <t>01085128</t>
  </si>
  <si>
    <t>BKK KM direkt/Ost</t>
  </si>
  <si>
    <t>75925585</t>
  </si>
  <si>
    <t>05045203</t>
  </si>
  <si>
    <t>46967693</t>
  </si>
  <si>
    <t>74157435</t>
  </si>
  <si>
    <t>BKK Krones</t>
  </si>
  <si>
    <t>42039719</t>
  </si>
  <si>
    <t>48698889</t>
  </si>
  <si>
    <t>BKK Linde</t>
  </si>
  <si>
    <t>01085457</t>
  </si>
  <si>
    <t>BKK Linde/Ost</t>
  </si>
  <si>
    <t>38029285</t>
  </si>
  <si>
    <t>BKK LV Rheinland</t>
  </si>
  <si>
    <t>67572537</t>
  </si>
  <si>
    <t>BKK MAHLE GmbH</t>
  </si>
  <si>
    <t>81211298</t>
  </si>
  <si>
    <t>BKK MAN Augsburg</t>
  </si>
  <si>
    <t>87954713</t>
  </si>
  <si>
    <t>01000707</t>
  </si>
  <si>
    <t>34411097</t>
  </si>
  <si>
    <t>BKK mannesmann</t>
  </si>
  <si>
    <t>01086196</t>
  </si>
  <si>
    <t>BKK mannesmann/Ost</t>
  </si>
  <si>
    <t>37414861</t>
  </si>
  <si>
    <t>BKK Märkischer Kreis</t>
  </si>
  <si>
    <t>48063096</t>
  </si>
  <si>
    <t>01050877</t>
  </si>
  <si>
    <t>BKK MEDICUS/Ost</t>
  </si>
  <si>
    <t>44815763</t>
  </si>
  <si>
    <t>BKK MEDICUS/West</t>
  </si>
  <si>
    <t>36916935</t>
  </si>
  <si>
    <t>BKK Melitta plus</t>
  </si>
  <si>
    <t>01085106</t>
  </si>
  <si>
    <t>BKK MEM</t>
  </si>
  <si>
    <t>44377882</t>
  </si>
  <si>
    <t>BKK Merck</t>
  </si>
  <si>
    <t>31323700</t>
  </si>
  <si>
    <t>BKK Miele</t>
  </si>
  <si>
    <t>07684386</t>
  </si>
  <si>
    <t>BKK Miele/Ost</t>
  </si>
  <si>
    <t>15517302</t>
  </si>
  <si>
    <t>65710632</t>
  </si>
  <si>
    <t>BKK Weingarten</t>
  </si>
  <si>
    <t>77305885</t>
  </si>
  <si>
    <t>BKK N-ERGIE</t>
  </si>
  <si>
    <t>29717901</t>
  </si>
  <si>
    <t>BKK NEUN PLUS</t>
  </si>
  <si>
    <t>05302250</t>
  </si>
  <si>
    <t>BKK NEUN PLUS/Ost</t>
  </si>
  <si>
    <t>71163767</t>
  </si>
  <si>
    <t>BKK Oechsler</t>
  </si>
  <si>
    <t>51980515</t>
  </si>
  <si>
    <t>BKK Öffentlicher Dienst</t>
  </si>
  <si>
    <t>31209131</t>
  </si>
  <si>
    <t>01086094</t>
  </si>
  <si>
    <t>44377984</t>
  </si>
  <si>
    <t>BKK Opel</t>
  </si>
  <si>
    <t>01073512</t>
  </si>
  <si>
    <t>BKK Opel Eisenach</t>
  </si>
  <si>
    <t>36308508</t>
  </si>
  <si>
    <t>BKK O &amp; K/Kone</t>
  </si>
  <si>
    <t>46661085</t>
  </si>
  <si>
    <t>BKK Ost-Hessen</t>
  </si>
  <si>
    <t>36916924</t>
  </si>
  <si>
    <t>BKK OWL / Drabert-Direkt</t>
  </si>
  <si>
    <t>51588416</t>
  </si>
  <si>
    <t>BKK PFAFF</t>
  </si>
  <si>
    <t>01085446</t>
  </si>
  <si>
    <t>BKK PFAFF/ Ost</t>
  </si>
  <si>
    <t>52598579</t>
  </si>
  <si>
    <t>BKK Pfalz</t>
  </si>
  <si>
    <t>07251093</t>
  </si>
  <si>
    <t>BKK Pfalz/Ost</t>
  </si>
  <si>
    <t>32579108</t>
  </si>
  <si>
    <t>BKK Pfeifer &amp; Langen</t>
  </si>
  <si>
    <t>01086312</t>
  </si>
  <si>
    <t>BKK Pfeifer &amp; Langen/Ost</t>
  </si>
  <si>
    <t>16491031</t>
  </si>
  <si>
    <t>15517368</t>
  </si>
  <si>
    <t>BKK PHOENIX AG</t>
  </si>
  <si>
    <t>07167513</t>
  </si>
  <si>
    <t>BKK PHOENIX AG/Ost</t>
  </si>
  <si>
    <t>76756082</t>
  </si>
  <si>
    <t>BKK Provita</t>
  </si>
  <si>
    <t>01018104</t>
  </si>
  <si>
    <t>BKK Provita/Ost</t>
  </si>
  <si>
    <t>21488086</t>
  </si>
  <si>
    <t>47307817</t>
  </si>
  <si>
    <t>BKK PwC Deutsche Revision</t>
  </si>
  <si>
    <t>48944809</t>
  </si>
  <si>
    <t>01085890</t>
  </si>
  <si>
    <t>54762005</t>
  </si>
  <si>
    <t>BKK Rasselstein</t>
  </si>
  <si>
    <t>42954308</t>
  </si>
  <si>
    <t>BKK Rheinische Kalksteinwerke</t>
  </si>
  <si>
    <t>52163363</t>
  </si>
  <si>
    <t>BKK Rhein-Lahn</t>
  </si>
  <si>
    <t>01010286</t>
  </si>
  <si>
    <t>BKK Rhein-Lahn/Ost</t>
  </si>
  <si>
    <t>38036466</t>
  </si>
  <si>
    <t>BKK Rheinland</t>
  </si>
  <si>
    <t>01085867</t>
  </si>
  <si>
    <t>BKK Rheinland/Ost</t>
  </si>
  <si>
    <t>64262233</t>
  </si>
  <si>
    <t>BKK Rhein-Neckar</t>
  </si>
  <si>
    <t>01085947</t>
  </si>
  <si>
    <t>BKK Rhein-Neckar/Ost</t>
  </si>
  <si>
    <t>32144033</t>
  </si>
  <si>
    <t>BKK Rhein-Sieg</t>
  </si>
  <si>
    <t>01085743</t>
  </si>
  <si>
    <t>BKK Rhein-Sieg/Ost</t>
  </si>
  <si>
    <t>29212508</t>
  </si>
  <si>
    <t>BKK Riedel-de Haen</t>
  </si>
  <si>
    <t>01083400</t>
  </si>
  <si>
    <t>BKK Riedel-de Haen/Ost</t>
  </si>
  <si>
    <t>66626976</t>
  </si>
  <si>
    <t>BKK Rieker.Ricosta.Weisser</t>
  </si>
  <si>
    <t>73170441</t>
  </si>
  <si>
    <t>35430071</t>
  </si>
  <si>
    <t>31701764</t>
  </si>
  <si>
    <t>BKK Ruhrgebiet</t>
  </si>
  <si>
    <t>35087703</t>
  </si>
  <si>
    <t>BKK Rütgerswerke</t>
  </si>
  <si>
    <t>16665321</t>
  </si>
  <si>
    <t xml:space="preserve">BKK RWE </t>
  </si>
  <si>
    <t>01027423</t>
  </si>
  <si>
    <t>BKK Sachsen-Anhalt</t>
  </si>
  <si>
    <t>21203214</t>
  </si>
  <si>
    <t>BKK Salzgitter</t>
  </si>
  <si>
    <t>01085538</t>
  </si>
  <si>
    <t>BKK Salzgitter/ Ost</t>
  </si>
  <si>
    <t>37416237</t>
  </si>
  <si>
    <t>BKK Sauerland</t>
  </si>
  <si>
    <t>61232758</t>
  </si>
  <si>
    <t>BKK Scheufelen</t>
  </si>
  <si>
    <t>23208473</t>
  </si>
  <si>
    <t>BKK Schleicher u.Schüll</t>
  </si>
  <si>
    <t>75144637</t>
  </si>
  <si>
    <t>BKK Schott-Rohrglas GmbH</t>
  </si>
  <si>
    <t>60255652</t>
  </si>
  <si>
    <t>BKK SCHOTT-ZEISS</t>
  </si>
  <si>
    <t>01075558</t>
  </si>
  <si>
    <t>BKK SCHOTT-ZEISS/Ost</t>
  </si>
  <si>
    <t>38036444</t>
  </si>
  <si>
    <t>BKK Schütte</t>
  </si>
  <si>
    <t>66614249</t>
  </si>
  <si>
    <t>BKK Schwarzwald-Baar-Heuberg</t>
  </si>
  <si>
    <t>68659624</t>
  </si>
  <si>
    <t>BKK SCHWENK</t>
  </si>
  <si>
    <t>01025330</t>
  </si>
  <si>
    <t>BKK SCHWENK/Ost</t>
  </si>
  <si>
    <t>87954724</t>
  </si>
  <si>
    <t>BKK Schwesternschaft v. BRK</t>
  </si>
  <si>
    <t>41378558</t>
  </si>
  <si>
    <t>66458547</t>
  </si>
  <si>
    <t>BKK SKF GmbH, Werk Mühlheim</t>
  </si>
  <si>
    <t>16828873</t>
  </si>
  <si>
    <t>BKK SPAR</t>
  </si>
  <si>
    <t>01020927</t>
  </si>
  <si>
    <t>BKK SPAR/Ost</t>
  </si>
  <si>
    <t>81211334</t>
  </si>
  <si>
    <t>BKK Stadt Augsburg</t>
  </si>
  <si>
    <t>13506907</t>
  </si>
  <si>
    <t>BKK Stadt Lübeck</t>
  </si>
  <si>
    <t>29189144</t>
  </si>
  <si>
    <t>11576709</t>
  </si>
  <si>
    <t>20156113</t>
  </si>
  <si>
    <t>76756106</t>
  </si>
  <si>
    <t>BKK TE KA DE - FGF</t>
  </si>
  <si>
    <t>23446040</t>
  </si>
  <si>
    <t>BKK Technoform</t>
  </si>
  <si>
    <t>73170269</t>
  </si>
  <si>
    <t>BKK Textilgruppe Hof</t>
  </si>
  <si>
    <t>41378488</t>
  </si>
  <si>
    <t>BKK Thomas</t>
  </si>
  <si>
    <t>01068979</t>
  </si>
  <si>
    <t>BKK Thüringer Energievers.</t>
  </si>
  <si>
    <t>29074470</t>
  </si>
  <si>
    <t>BKK TUI Leisure Travel</t>
  </si>
  <si>
    <t>64691000</t>
  </si>
  <si>
    <t>01079313</t>
  </si>
  <si>
    <t>81588135</t>
  </si>
  <si>
    <t xml:space="preserve">BKK UPM-Kymmene </t>
  </si>
  <si>
    <t>01013939</t>
  </si>
  <si>
    <t>42039582</t>
  </si>
  <si>
    <t>01085594</t>
  </si>
  <si>
    <t>37416328</t>
  </si>
  <si>
    <t>BKK VDN</t>
  </si>
  <si>
    <t>04309904</t>
  </si>
  <si>
    <t>BKK VDN/Ost</t>
  </si>
  <si>
    <t>35883638</t>
  </si>
  <si>
    <t>BKK VEBA OEL</t>
  </si>
  <si>
    <t>92644250</t>
  </si>
  <si>
    <t>BKK Verkehrsbau Union</t>
  </si>
  <si>
    <t>08476370</t>
  </si>
  <si>
    <t>BKK Verkehrsbau Union Ost</t>
  </si>
  <si>
    <t>34892226</t>
  </si>
  <si>
    <t>01085399</t>
  </si>
  <si>
    <t>48698834</t>
  </si>
  <si>
    <t>BKK Vita-Dyckerhoff &amp; Partner</t>
  </si>
  <si>
    <t>01077424</t>
  </si>
  <si>
    <t>BKK Vita-Dyckerhoff &amp; Partner / Ost</t>
  </si>
  <si>
    <t>52654083</t>
  </si>
  <si>
    <t>BKK Vital</t>
  </si>
  <si>
    <t>40180080</t>
  </si>
  <si>
    <t>BKK VOR ORT</t>
  </si>
  <si>
    <t>01010219</t>
  </si>
  <si>
    <t>BKK VOR ORT/Ost</t>
  </si>
  <si>
    <t>97352653</t>
  </si>
  <si>
    <t>42954331</t>
  </si>
  <si>
    <t>BKK Vorwerk &amp; Co. KG</t>
  </si>
  <si>
    <t>01068913</t>
  </si>
  <si>
    <t>BKK Vorwerk &amp; Co. KG/Ost</t>
  </si>
  <si>
    <t>72771151</t>
  </si>
  <si>
    <t>BKK Waldrich Coburg</t>
  </si>
  <si>
    <t>41378536</t>
  </si>
  <si>
    <t>BKK Waldrich Siegen</t>
  </si>
  <si>
    <t>44037562</t>
  </si>
  <si>
    <t>BKK Werra-Meissner</t>
  </si>
  <si>
    <t>39892579</t>
  </si>
  <si>
    <t>BKK Westfalen-Lippe</t>
  </si>
  <si>
    <t>68659646</t>
  </si>
  <si>
    <t>BKK Wieland-Werke</t>
  </si>
  <si>
    <t>67161380</t>
  </si>
  <si>
    <t>BKK Würth</t>
  </si>
  <si>
    <t>01085026</t>
  </si>
  <si>
    <t>BKK Würth/Ost</t>
  </si>
  <si>
    <t>67572628</t>
  </si>
  <si>
    <t>BKK Württ.Schwesternschaft</t>
  </si>
  <si>
    <t>30980203</t>
  </si>
  <si>
    <t>65710563</t>
  </si>
  <si>
    <t>BKK Zeppelin</t>
  </si>
  <si>
    <t>01085117</t>
  </si>
  <si>
    <t>BKK Zeppelin/Ost</t>
  </si>
  <si>
    <t>55721725</t>
  </si>
  <si>
    <t>BKK ZF Getriebe GmbH</t>
  </si>
  <si>
    <t>60581696</t>
  </si>
  <si>
    <t>01050968</t>
  </si>
  <si>
    <t>42039651</t>
  </si>
  <si>
    <t>BKK Zwilling</t>
  </si>
  <si>
    <t>52623109</t>
  </si>
  <si>
    <t>advitaBKK</t>
  </si>
  <si>
    <t>01086130</t>
  </si>
  <si>
    <t>82889062</t>
  </si>
  <si>
    <t xml:space="preserve">Audi BKK </t>
  </si>
  <si>
    <t>08316149</t>
  </si>
  <si>
    <t>BAHN-BKK Rechtskreis Ost</t>
  </si>
  <si>
    <t>49003443</t>
  </si>
  <si>
    <t>BAHN-BKK Rechtskreis West</t>
  </si>
  <si>
    <t>45094246</t>
  </si>
  <si>
    <t>BANK BKK</t>
  </si>
  <si>
    <t>75636535</t>
  </si>
  <si>
    <t>BAVARIA BKK</t>
  </si>
  <si>
    <t>03446429</t>
  </si>
  <si>
    <t>BAVARIA BKK/Ost</t>
  </si>
  <si>
    <t>42064777</t>
  </si>
  <si>
    <t>BAYER BKK</t>
  </si>
  <si>
    <t>01085059</t>
  </si>
  <si>
    <t>BAYER BKK/Ost</t>
  </si>
  <si>
    <t>31323584</t>
  </si>
  <si>
    <t xml:space="preserve">Bertelsmann BKK </t>
  </si>
  <si>
    <t>01085037</t>
  </si>
  <si>
    <t>Bertelsmann BKK/Ost</t>
  </si>
  <si>
    <t>67572593</t>
  </si>
  <si>
    <t>BOSCH BKK</t>
  </si>
  <si>
    <t>01073497</t>
  </si>
  <si>
    <t>BOSCH BKK/Ost</t>
  </si>
  <si>
    <t>26203215</t>
  </si>
  <si>
    <t>curania Die öffentliche BKK</t>
  </si>
  <si>
    <t>68216980</t>
  </si>
  <si>
    <t>02988673</t>
  </si>
  <si>
    <t>52156763</t>
  </si>
  <si>
    <t>Debeka BKK</t>
  </si>
  <si>
    <t>01086243</t>
  </si>
  <si>
    <t>Debeka BKK/Ost</t>
  </si>
  <si>
    <t>67573219</t>
  </si>
  <si>
    <t>Deutsche BKK</t>
  </si>
  <si>
    <t>01085583</t>
  </si>
  <si>
    <t>Deutsche BKK/ Ost</t>
  </si>
  <si>
    <t>33865367</t>
  </si>
  <si>
    <t>Die Continentale BKK</t>
  </si>
  <si>
    <t>01086038</t>
  </si>
  <si>
    <t>Die Continentale BKK/Ost</t>
  </si>
  <si>
    <t>64391962</t>
  </si>
  <si>
    <t>Die schwäbische BKK</t>
  </si>
  <si>
    <t>Dräger &amp; Hanse BKK</t>
  </si>
  <si>
    <t>01003276</t>
  </si>
  <si>
    <t>Dräger &amp; Hanse BKK/ Ost</t>
  </si>
  <si>
    <t>29717581</t>
  </si>
  <si>
    <t>Energie-BKK</t>
  </si>
  <si>
    <t>01085812</t>
  </si>
  <si>
    <t>Energie-BKK/Ost</t>
  </si>
  <si>
    <t>15517313</t>
  </si>
  <si>
    <t>ESSO BKK</t>
  </si>
  <si>
    <t>01085629</t>
  </si>
  <si>
    <t>ESSO BKK/Ost</t>
  </si>
  <si>
    <t>38029274</t>
  </si>
  <si>
    <t>01086141</t>
  </si>
  <si>
    <t>52360265</t>
  </si>
  <si>
    <t>FORTISNOVA BKK</t>
  </si>
  <si>
    <t>01085004</t>
  </si>
  <si>
    <t>FORTISNOVA BKK/Ost</t>
  </si>
  <si>
    <t>45397242</t>
  </si>
  <si>
    <t>FORUM BKK</t>
  </si>
  <si>
    <t>01084957</t>
  </si>
  <si>
    <t>FORUM BKK/Ost</t>
  </si>
  <si>
    <t>52360298</t>
  </si>
  <si>
    <t>G + H-BKK</t>
  </si>
  <si>
    <t>01086049</t>
  </si>
  <si>
    <t>G + H-BKK/Ost</t>
  </si>
  <si>
    <t>38032224</t>
  </si>
  <si>
    <t>89748921</t>
  </si>
  <si>
    <t>HypoVereinsbank BKK</t>
  </si>
  <si>
    <t>01086221</t>
  </si>
  <si>
    <t>HypoVereinsbank BKK/Ost</t>
  </si>
  <si>
    <t>36308622</t>
  </si>
  <si>
    <t>INOVITA BKK</t>
  </si>
  <si>
    <t>01086129</t>
  </si>
  <si>
    <t>39426632</t>
  </si>
  <si>
    <t>Kaiser's BKK</t>
  </si>
  <si>
    <t>01085618</t>
  </si>
  <si>
    <t>Kaiser's BKK/Ost</t>
  </si>
  <si>
    <t>35433427</t>
  </si>
  <si>
    <t>KarstadtQuelle BKK</t>
  </si>
  <si>
    <t>01085765</t>
  </si>
  <si>
    <t>KarstadtQuelle BKK Ost</t>
  </si>
  <si>
    <t>35430561</t>
  </si>
  <si>
    <t>KTP - BKK Krupp Thyssen Partner</t>
  </si>
  <si>
    <t>01086185</t>
  </si>
  <si>
    <t>KTP - BKK Krupp Thyssen Partner/Ost</t>
  </si>
  <si>
    <t>63922871</t>
  </si>
  <si>
    <t>LOGISTIK BKK</t>
  </si>
  <si>
    <t>01085527</t>
  </si>
  <si>
    <t>LOGISTIK BKK/Ost</t>
  </si>
  <si>
    <t>66620394</t>
  </si>
  <si>
    <t>38015917</t>
  </si>
  <si>
    <t>METRO AG Kaufhof BKK</t>
  </si>
  <si>
    <t>01085093</t>
  </si>
  <si>
    <t>METRO Kaufhof BKK/Ost</t>
  </si>
  <si>
    <t>63494759</t>
  </si>
  <si>
    <t>mhplus BKK</t>
  </si>
  <si>
    <t>07812433</t>
  </si>
  <si>
    <t>mhplus BKK / Ost</t>
  </si>
  <si>
    <t>94423554</t>
  </si>
  <si>
    <t>Mitteldeutsche BKK</t>
  </si>
  <si>
    <t>08722130</t>
  </si>
  <si>
    <t>Mitteldeutsche BKK/Ost</t>
  </si>
  <si>
    <t>45094601</t>
  </si>
  <si>
    <t>Neckermann-BKK</t>
  </si>
  <si>
    <t>01085219</t>
  </si>
  <si>
    <t>Neckermann-BKK/Ost</t>
  </si>
  <si>
    <t>Novitas Vereinigte BKK</t>
  </si>
  <si>
    <t>Novitas Vereinigte BKK/Ost</t>
  </si>
  <si>
    <t>77432953</t>
  </si>
  <si>
    <t>NÜRNBERGER BKK</t>
  </si>
  <si>
    <t>01086298</t>
  </si>
  <si>
    <t>NÜRNBERGER BKK/Ost</t>
  </si>
  <si>
    <t>87954600</t>
  </si>
  <si>
    <t>PBK -DIE PERSÖNLICHE BKK-</t>
  </si>
  <si>
    <t>30168072</t>
  </si>
  <si>
    <t>SAINT-GOBAIN BKK</t>
  </si>
  <si>
    <t>01085048</t>
  </si>
  <si>
    <t>SAINT-GOBAIN BKK/Ost</t>
  </si>
  <si>
    <t>44953697</t>
  </si>
  <si>
    <t>Salus BKK</t>
  </si>
  <si>
    <t>01085195</t>
  </si>
  <si>
    <t>Salus BKK/ Ost</t>
  </si>
  <si>
    <t>48533453</t>
  </si>
  <si>
    <t>sancura BKK</t>
  </si>
  <si>
    <t>01085981</t>
  </si>
  <si>
    <t>66458477</t>
  </si>
  <si>
    <t>Schwenninger BKK</t>
  </si>
  <si>
    <t>06818233</t>
  </si>
  <si>
    <t>15517482</t>
  </si>
  <si>
    <t>SECURVITA BKK</t>
  </si>
  <si>
    <t>01085402</t>
  </si>
  <si>
    <t>SECURVITA BKK/Ost</t>
  </si>
  <si>
    <t>67572560</t>
  </si>
  <si>
    <t>SEL BKK</t>
  </si>
  <si>
    <t>01085208</t>
  </si>
  <si>
    <t>SEL BKK/Ost</t>
  </si>
  <si>
    <t>87954699</t>
  </si>
  <si>
    <t>01085787</t>
  </si>
  <si>
    <t>97114808</t>
  </si>
  <si>
    <t>SIGNAL IDUNA BKK</t>
  </si>
  <si>
    <t>01086232</t>
  </si>
  <si>
    <t>SIGNAL IDUNA BKK/Ost</t>
  </si>
  <si>
    <t>74773896</t>
  </si>
  <si>
    <t>SKD BKK</t>
  </si>
  <si>
    <t>01085242</t>
  </si>
  <si>
    <t>SKD BKK /Ost</t>
  </si>
  <si>
    <t>62332660</t>
  </si>
  <si>
    <t>Südzucker-BKK</t>
  </si>
  <si>
    <t>01085823</t>
  </si>
  <si>
    <t>Südzucker-BKK/Ost</t>
  </si>
  <si>
    <t>48698890</t>
  </si>
  <si>
    <t>TAUNUS BKK</t>
  </si>
  <si>
    <t>01031123</t>
  </si>
  <si>
    <t>TAUNUS BKK/Ost</t>
  </si>
  <si>
    <t>60052793</t>
  </si>
  <si>
    <t>01085936</t>
  </si>
  <si>
    <t>61232769</t>
  </si>
  <si>
    <t>WMF BKK</t>
  </si>
  <si>
    <t>01085231</t>
  </si>
  <si>
    <t>WMF BKK/Ost</t>
  </si>
  <si>
    <t>69753266</t>
  </si>
  <si>
    <t>01020870</t>
  </si>
  <si>
    <t>Manuelle Vorgabe</t>
  </si>
  <si>
    <t>DAK</t>
  </si>
  <si>
    <t>Hamü</t>
  </si>
  <si>
    <t>HEK</t>
  </si>
  <si>
    <t>HKK</t>
  </si>
  <si>
    <t>KKH</t>
  </si>
  <si>
    <t>Techniker</t>
  </si>
  <si>
    <t>Barmer (BEK)</t>
  </si>
  <si>
    <t>GEK (Schwäbisch Gmünder)</t>
  </si>
  <si>
    <t>BIG</t>
  </si>
  <si>
    <t>AOK Baden-Württemberg</t>
  </si>
  <si>
    <t>AOK Bayern</t>
  </si>
  <si>
    <t>AOK Berlin</t>
  </si>
  <si>
    <t>AOK Brandenburg</t>
  </si>
  <si>
    <t>AOK Bremen/Bremerhaven</t>
  </si>
  <si>
    <t>AOK Hessen</t>
  </si>
  <si>
    <t>AOK Mecklenburg-Vorpommern</t>
  </si>
  <si>
    <t>AOK Niedersachsen</t>
  </si>
  <si>
    <t>AOK Rheinland-Pfalz</t>
  </si>
  <si>
    <t>AOK Saarland</t>
  </si>
  <si>
    <t>AOK Sachsen-Anhalt</t>
  </si>
  <si>
    <t>AOK Schleswig-Holstein</t>
  </si>
  <si>
    <t>AOK Westfalen-Lippe</t>
  </si>
  <si>
    <t>IKK Bayern</t>
  </si>
  <si>
    <t>IKK Berlin/Brandenburg</t>
  </si>
  <si>
    <t>IKK Bremen/Bremerhaven</t>
  </si>
  <si>
    <t>IKK Hamburg</t>
  </si>
  <si>
    <t>IKK Mecklenburg-Vorpommern</t>
  </si>
  <si>
    <t>IKK Niedersachsen</t>
  </si>
  <si>
    <t>IKK Nordrhein</t>
  </si>
  <si>
    <t>IKK Rheinland-Pfalz</t>
  </si>
  <si>
    <t>IKK Sachsen</t>
  </si>
  <si>
    <t>IKK Sachsen-Anhalt</t>
  </si>
  <si>
    <t>IKK Schleswig-Holstein</t>
  </si>
  <si>
    <t>IKK Thüringen</t>
  </si>
  <si>
    <t>42938966</t>
  </si>
  <si>
    <t>66761998</t>
  </si>
  <si>
    <t>15027365</t>
  </si>
  <si>
    <t>00000000</t>
  </si>
  <si>
    <t>01000126</t>
  </si>
  <si>
    <t>01000080</t>
  </si>
  <si>
    <t>01029141</t>
  </si>
  <si>
    <t>01000159</t>
  </si>
  <si>
    <t>05174740</t>
  </si>
  <si>
    <t>01005483</t>
  </si>
  <si>
    <t>01049203</t>
  </si>
  <si>
    <t>01000455</t>
  </si>
  <si>
    <t>01000477</t>
  </si>
  <si>
    <t>Ein Service der</t>
  </si>
  <si>
    <t>Summen:</t>
  </si>
  <si>
    <t>AEG2 OK?</t>
  </si>
  <si>
    <t>Anwendung der Gleitzone prüfen:</t>
  </si>
  <si>
    <t>Pauschalbeiträge:</t>
  </si>
  <si>
    <t>a)</t>
  </si>
  <si>
    <t>b)</t>
  </si>
  <si>
    <t>c)</t>
  </si>
  <si>
    <t>Ergebnis:</t>
  </si>
  <si>
    <t>Volle Beiträge:</t>
  </si>
  <si>
    <t>d)</t>
  </si>
  <si>
    <t>e)</t>
  </si>
  <si>
    <t>f)</t>
  </si>
  <si>
    <t>Gleitzone:</t>
  </si>
  <si>
    <t>g)</t>
  </si>
  <si>
    <t>h)</t>
  </si>
  <si>
    <t>AN2</t>
  </si>
  <si>
    <t>Besonderheiten:</t>
  </si>
  <si>
    <t>Gleitzonenrechner - Druckversion</t>
  </si>
  <si>
    <t>Aus Ihren Eingaben:</t>
  </si>
  <si>
    <t>Arbeitsentgelt aus erster Beschäftigung:</t>
  </si>
  <si>
    <t>Arbeitsentgelt aus einer weiteren Beschäftigung:</t>
  </si>
  <si>
    <t>Beitragssatz der Krankenkasse:</t>
  </si>
  <si>
    <t>Sozialversicherungstage:</t>
  </si>
  <si>
    <t>Gleitzone auch bei Unterschreitung von 400,01 € anwenden:</t>
  </si>
  <si>
    <t>Beschäftigung im Bundesland Sachsen:</t>
  </si>
  <si>
    <t>Verzichtserklärung für Anwendung der Gleitzone in der RV:</t>
  </si>
  <si>
    <t>Arbeitgeber</t>
  </si>
  <si>
    <t>Arbeitnehmer</t>
  </si>
  <si>
    <t>Gesamt</t>
  </si>
  <si>
    <t>Summen</t>
  </si>
  <si>
    <t>folgende Besonderheiten sind festzustellen:</t>
  </si>
  <si>
    <t>Eigene Notizen:</t>
  </si>
  <si>
    <t>beitragspflichtige Einnahme:</t>
  </si>
  <si>
    <t>wurden folgende Beiträge errechnet:</t>
  </si>
  <si>
    <t>Fusion</t>
  </si>
  <si>
    <t>40180080 BKK vor Ort</t>
  </si>
  <si>
    <t>BKK EUREGIO</t>
  </si>
  <si>
    <t>Namensänderung</t>
  </si>
  <si>
    <t>BKK Akzo Nobel -Bayern-</t>
  </si>
  <si>
    <t>BKK der Alcan Singen GmbH</t>
  </si>
  <si>
    <t>74705661 BKK FTE</t>
  </si>
  <si>
    <t>38032224 GBK KOELN</t>
  </si>
  <si>
    <t>08104688 GBK KOELN-OST</t>
  </si>
  <si>
    <t>01011777</t>
  </si>
  <si>
    <t>BKK Gildemeister/Seidensticker-Ost</t>
  </si>
  <si>
    <t>35134022 NOVITAS Vereinigte BKK</t>
  </si>
  <si>
    <t>03347834 NOVITAS Vereinigte BKK/Ost</t>
  </si>
  <si>
    <t>BKK KBA West</t>
  </si>
  <si>
    <t>BKK KBA Ost</t>
  </si>
  <si>
    <t>ATLAS BKK</t>
  </si>
  <si>
    <t>31323802 BKK Gildemeister/Seidensticker</t>
  </si>
  <si>
    <t>01011777 BKK Gildemeister/Seidensticker-Ost</t>
  </si>
  <si>
    <t>48698890 TAUNUS BKK</t>
  </si>
  <si>
    <t>01031123 TAUNUS BKK/Ost</t>
  </si>
  <si>
    <t>GBK Köln</t>
  </si>
  <si>
    <t>08104688</t>
  </si>
  <si>
    <t>GBK Köln-Ost</t>
  </si>
  <si>
    <t>23709856 BKK 24</t>
  </si>
  <si>
    <t>02430065 BKK 24/Ost</t>
  </si>
  <si>
    <t>SBK</t>
  </si>
  <si>
    <t>SBK / Ost</t>
  </si>
  <si>
    <t>BKK SAG</t>
  </si>
  <si>
    <t>08090728</t>
  </si>
  <si>
    <t>BKK A.T.U.</t>
  </si>
  <si>
    <t>BKK Airbus</t>
  </si>
  <si>
    <t>BKK Airbus/ Ost</t>
  </si>
  <si>
    <t>BKK MTU Friedrichshafen GmbH</t>
  </si>
  <si>
    <t>BKK NORDD. AFFINERIE</t>
  </si>
  <si>
    <t>BKK Dr. Oetker</t>
  </si>
  <si>
    <t>BKK Dr. Oetker/Ost</t>
  </si>
  <si>
    <t>BKK Energie, Verkehr &amp; Service</t>
  </si>
  <si>
    <t>BKK STJB</t>
  </si>
  <si>
    <t>BKK STJB/Ost</t>
  </si>
  <si>
    <t>eingestellt</t>
  </si>
  <si>
    <t>BKK Karl Mayer</t>
  </si>
  <si>
    <t>BKK der SIEMAG</t>
  </si>
  <si>
    <t>Vaillant BKK</t>
  </si>
  <si>
    <t>Vaillant BKK/Ost</t>
  </si>
  <si>
    <t>BKK der Zanders Feinpapiere AG</t>
  </si>
  <si>
    <t>35134022</t>
  </si>
  <si>
    <t>03847834</t>
  </si>
  <si>
    <t>BKK Krups-Zwilling</t>
  </si>
  <si>
    <t>City BKK</t>
  </si>
  <si>
    <t>Autoclub BKK</t>
  </si>
  <si>
    <t>Autoclub BKK/Ost</t>
  </si>
  <si>
    <t>08129778</t>
  </si>
  <si>
    <t>BKK ZF &amp; Partner</t>
  </si>
  <si>
    <t>BKK ZF &amp; Partner/Ost</t>
  </si>
  <si>
    <t>BKK Gesundheit</t>
  </si>
  <si>
    <t>BKK Gesundheit/Ost</t>
  </si>
  <si>
    <t>90671580 City BKK</t>
  </si>
  <si>
    <t>Brandenburgische BKK</t>
  </si>
  <si>
    <t>82889062 Audi BKK</t>
  </si>
  <si>
    <t>42039719 BKK Krups</t>
  </si>
  <si>
    <t>30165364 BKK ANKER-LYNEN-PRYM</t>
  </si>
  <si>
    <t>22178373 BKK exklusiv</t>
  </si>
  <si>
    <t>69753266 ZF BKK</t>
  </si>
  <si>
    <t>15166978 BKK DES BVM</t>
  </si>
  <si>
    <t>31701764 BKK Ruhrgebiet</t>
  </si>
  <si>
    <t>60581696 BKK Zollern-Alb (West)</t>
  </si>
  <si>
    <t>01050968 BKK Zollern-Alb Ost</t>
  </si>
  <si>
    <t>31701811 BKK Aktiv</t>
  </si>
  <si>
    <t>08672681 BKK Aktiv/Ost</t>
  </si>
  <si>
    <t>35430561 ktpBKK</t>
  </si>
  <si>
    <t>01086185 ktpBKK/Ost</t>
  </si>
  <si>
    <t>34369034 BKK ESSANELLE</t>
  </si>
  <si>
    <t>08640881 BKK ESSANELLE Ost</t>
  </si>
  <si>
    <t>15517459 BKK Deutsche BP AG</t>
  </si>
  <si>
    <t>86772584 BKK Faber-Castell &amp; Partner</t>
  </si>
  <si>
    <t>16665321 BKK RWE</t>
  </si>
  <si>
    <t>beneVita-BKK</t>
  </si>
  <si>
    <t>beneVita-BKK/Ost</t>
  </si>
  <si>
    <t>BKK BVM</t>
  </si>
  <si>
    <t>BKK BVM Ost</t>
  </si>
  <si>
    <t>BKK Hoesch</t>
  </si>
  <si>
    <t>BKK Hoesch/Ost</t>
  </si>
  <si>
    <t>48698890 Taunus BKK</t>
  </si>
  <si>
    <t>20156168 firmus BKK</t>
  </si>
  <si>
    <t>15166978 BKK BVM</t>
  </si>
  <si>
    <t>60052793 neue BKK</t>
  </si>
  <si>
    <t>01085936 neue BKK</t>
  </si>
  <si>
    <t>Beitragssätze sind geladen</t>
  </si>
  <si>
    <t>08227948</t>
  </si>
  <si>
    <t>BKK TUI/Ost</t>
  </si>
  <si>
    <t>IKK Südwest-Direkt</t>
  </si>
  <si>
    <t>F unverändert</t>
  </si>
  <si>
    <t>Für knappschaftlich versicherte Arbeitnehmer muß ein höherer Arbeitgeberanteil in der</t>
  </si>
  <si>
    <t>Rentenversicherung gezahlt werden.</t>
  </si>
  <si>
    <t>08485918 City BKK</t>
  </si>
  <si>
    <t>34892226 BKK Victoria &amp; DAS</t>
  </si>
  <si>
    <t>11576709 BKK S-H</t>
  </si>
  <si>
    <t>69753266 BKK ZF &amp; Partner</t>
  </si>
  <si>
    <t>45094199 BKK Braun-Gillette</t>
  </si>
  <si>
    <t>01010219 BKK vor Ort</t>
  </si>
  <si>
    <t>37416328 BKK VDN</t>
  </si>
  <si>
    <t>34369034 BKK Essanelle</t>
  </si>
  <si>
    <t>38036466 BKK Rheinland</t>
  </si>
  <si>
    <t>01085867 BKK Rheinland</t>
  </si>
  <si>
    <t>74773896 BKK SKD</t>
  </si>
  <si>
    <t>25934110 BKK Der Partner</t>
  </si>
  <si>
    <t>62782734 BKK FAHR</t>
  </si>
  <si>
    <t>erhöhte PV</t>
  </si>
  <si>
    <t>Differenz</t>
  </si>
  <si>
    <t>Zuschlag:</t>
  </si>
  <si>
    <t>BKK S-H</t>
  </si>
  <si>
    <t>08485918</t>
  </si>
  <si>
    <t>neu ab 01.01.2005</t>
  </si>
  <si>
    <t>06785450</t>
  </si>
  <si>
    <t>24841030</t>
  </si>
  <si>
    <t>BKK UPM Nordland Papier</t>
  </si>
  <si>
    <t>City BKK/Ost</t>
  </si>
  <si>
    <t>08533448</t>
  </si>
  <si>
    <t>BKK Ernst &amp; Young/Ost</t>
  </si>
  <si>
    <t>AG2</t>
  </si>
  <si>
    <t>tatsächlich</t>
  </si>
  <si>
    <t>PV-Zuschlag</t>
  </si>
  <si>
    <t>Ehemals arbeitslosen, über 55-jährigen Arbeitnehmer neu eingestellt:</t>
  </si>
  <si>
    <t>42039582 Vaillant BKK</t>
  </si>
  <si>
    <t>BKK VICTORIA - D.A.S.</t>
  </si>
  <si>
    <t>BKK VICTORIA - D.A.S. (OST)</t>
  </si>
  <si>
    <t>67573219 Deutsche BKK</t>
  </si>
  <si>
    <t>KV-Zuschlag</t>
  </si>
  <si>
    <t>AN-Zuschlag</t>
  </si>
  <si>
    <t>Summe</t>
  </si>
  <si>
    <t>Ergebnis</t>
  </si>
  <si>
    <t>Pflegezusatzbeitrag für "Kinderlose" (ab 2005):</t>
  </si>
  <si>
    <t>Der zusätzliche Beitrag zur gesetzlichen Krankenversicherung i.H.v. 0,9 % ist bei der Berechnung für die Zeit ab 01.07.2005 berücksichtigt.</t>
  </si>
  <si>
    <t>Vereinigte IKK</t>
  </si>
  <si>
    <t>82889062 Audi Betriebskrankenkasse</t>
  </si>
  <si>
    <t xml:space="preserve">39426585 Betriebskrankenkasse futur               </t>
  </si>
  <si>
    <t>63494759 mhplus Betriebskrankenkasse</t>
  </si>
  <si>
    <t>81588135 UPM Betriebskrankenkasse</t>
  </si>
  <si>
    <t>Name geändert: ehem. BKK Altenloh</t>
  </si>
  <si>
    <t>Gothaer BKK</t>
  </si>
  <si>
    <t>Gothaer BKK Ost</t>
  </si>
  <si>
    <t>BKK Lafarge Dachsysteme</t>
  </si>
  <si>
    <t>BKK Lafarge Dachsysteme/Ost</t>
  </si>
  <si>
    <t>BKK PwC Ost</t>
  </si>
  <si>
    <t>PBK -Ost-</t>
  </si>
  <si>
    <t>Fusion 33461466 Vereinigte IKK</t>
  </si>
  <si>
    <t>Fusion zum 01.03.2006</t>
  </si>
  <si>
    <t>IKK Baden Württemberg &amp; Hessen</t>
  </si>
  <si>
    <t>E.ON Betriebskrankenkasse</t>
  </si>
  <si>
    <t>i)</t>
  </si>
  <si>
    <t>Fusion mit 63774343 IKK BW &amp; Hessen</t>
  </si>
  <si>
    <t>Fusion zum 01.10.2006</t>
  </si>
  <si>
    <t>BKK Philips</t>
  </si>
  <si>
    <t>BKK MAN u. MTU München</t>
  </si>
  <si>
    <t>BKK MAN u. MTU München Ost</t>
  </si>
  <si>
    <t>BKK Publik</t>
  </si>
  <si>
    <t>IKK Südwest-Plus</t>
  </si>
  <si>
    <t>35430561 ktpBetriebskrankenkasse</t>
  </si>
  <si>
    <t>36916935 BKK Melitta Plus</t>
  </si>
  <si>
    <t>01083422 BKK FTE/Ost</t>
  </si>
  <si>
    <t>69785429 BKK VerbundPlus</t>
  </si>
  <si>
    <t>01049156 BKK VerbundPlus/Ost</t>
  </si>
  <si>
    <t>BKK VerbundPlus</t>
  </si>
  <si>
    <t>BKK VerbundPlus/Ost</t>
  </si>
  <si>
    <t>BKK Wirtschaft &amp; Finanzen</t>
  </si>
  <si>
    <t>BKK Wirtschaft &amp; Finanzen/Ost</t>
  </si>
  <si>
    <t>BKK Axel Springer</t>
  </si>
  <si>
    <t>BKK DIE BERGISCHE KRANKENKASSE</t>
  </si>
  <si>
    <t>BKK 11880</t>
  </si>
  <si>
    <t>BKK 11880/Ost</t>
  </si>
  <si>
    <t>BKK Heimbach GmbH &amp; Co.</t>
  </si>
  <si>
    <t>BKK Kassana</t>
  </si>
  <si>
    <t>BKK enercity|Stadtwerke Hannover AG</t>
  </si>
  <si>
    <t>neue bkk</t>
  </si>
  <si>
    <t>neue bkk / Ost</t>
  </si>
  <si>
    <t>Shell BKK/LIFE</t>
  </si>
  <si>
    <t>Shell BKK/LIFE Ost</t>
  </si>
  <si>
    <t>neu ab 01.01.2007</t>
  </si>
  <si>
    <t></t>
  </si>
  <si>
    <t>Über die Beitrags- und Erstattungssätze informiert Sie Ihre Krankenkasse.</t>
  </si>
  <si>
    <t>Bitte beachten: Für den Arbeitgeber fallen noch Umlagebeiträge nach dem Aufwendungsausgleichgesetz</t>
  </si>
  <si>
    <t>(AAG) an. Seit dem Jahr 2006 ist für Betriebe mit bis zu 30 Arbeitnehmern einheitlich U1 zu zahlen.</t>
  </si>
  <si>
    <t>U2 ist von allen Betrieben zu zahlen.</t>
  </si>
  <si>
    <t>pronova BKK</t>
  </si>
  <si>
    <t>pronova BKK/Ost</t>
  </si>
  <si>
    <t>15872672 pronova</t>
  </si>
  <si>
    <t>15874275 pronova</t>
  </si>
  <si>
    <t>BKK vor Ort</t>
  </si>
  <si>
    <t>25934110 BKK der Partner</t>
  </si>
  <si>
    <t>Deutschen Rentenversicherung</t>
  </si>
  <si>
    <t>Bruttoarbeitsentgelt aus erster Beschäftigung:</t>
  </si>
  <si>
    <t>Bruttoarbeitsentgelt aus einer weiteren Beschäftigung:</t>
  </si>
  <si>
    <t>Tipps erhalten Sie von der zuständigen Krankenkasse oder auf der Internetseite</t>
  </si>
  <si>
    <t>der Deutschen Rentenversicherung (z.B. bei mehr als 2 Beschäftigungen).</t>
  </si>
  <si>
    <t>63494759   mhplus Betriebskrankenkasse</t>
  </si>
  <si>
    <t>01031123   TAUNUS Betriebskrankenkasse</t>
  </si>
  <si>
    <t>48698890   TAUNUS BKK</t>
  </si>
  <si>
    <t>G&amp;V BKK</t>
  </si>
  <si>
    <t>Daimler BKK/West</t>
  </si>
  <si>
    <t>Daimler BKK/Ost</t>
  </si>
  <si>
    <t>abc BKK</t>
  </si>
  <si>
    <t>AOK Thüringen und Sachsen</t>
  </si>
  <si>
    <t>Fusion zum 01.01.2008</t>
  </si>
  <si>
    <t>BKK Ford &amp; Rheinland</t>
  </si>
  <si>
    <t>BKK Ford &amp; Rheinland/Ost</t>
  </si>
  <si>
    <t>38029274 Ford BKK</t>
  </si>
  <si>
    <t>01086141 Ford BKK/Ost</t>
  </si>
  <si>
    <t>87954699 SBK</t>
  </si>
  <si>
    <t>01085787 SBK/Ost</t>
  </si>
  <si>
    <t>74773896 SKD BKK</t>
  </si>
  <si>
    <t>67572593 Bosch BKK</t>
  </si>
  <si>
    <t>41378558 BKK der Siemag</t>
  </si>
  <si>
    <t>87954600 PBK Die Persönliche BKK</t>
  </si>
  <si>
    <t>63494759 mhplus BKK</t>
  </si>
  <si>
    <t>01020870 BKK ZF &amp; Partner/Ost</t>
  </si>
  <si>
    <t>01085925 PBK Die Persönliche BKK/Ost</t>
  </si>
  <si>
    <t>BKK Mobil Oil</t>
  </si>
  <si>
    <t>BKK Mobil Oil/Ost</t>
  </si>
  <si>
    <t>Neu ab 01.01.2008</t>
  </si>
  <si>
    <t>BKK Voralb HELLER*LEUZE*TRAUB</t>
  </si>
  <si>
    <t>98000006</t>
  </si>
  <si>
    <t>Knappschaft</t>
  </si>
  <si>
    <t>ab 01.04.2007 frei wählbare KK</t>
  </si>
  <si>
    <t>AOK Rheinland-Hamburg (Düsseldorf)</t>
  </si>
  <si>
    <t>AOK Rheinland-Hamburg (Hamburg)</t>
  </si>
  <si>
    <t>BKK Der Partner/Ost</t>
  </si>
  <si>
    <t>vorher Ost-BBNR der ContinentalBKK</t>
  </si>
  <si>
    <t>BKK sports direkt</t>
  </si>
  <si>
    <t>INOVITA BKK Ost</t>
  </si>
  <si>
    <t>Ab 01.01.2009 einheitlicher Beitragssatz 14,6 (+0,9 AN = 15,5%)</t>
  </si>
  <si>
    <t>!! Kassen dürfen max. 1% beim Mitglied nachfordern !!</t>
  </si>
  <si>
    <t>BKK ALP plus</t>
  </si>
  <si>
    <t>BKK Umedia</t>
  </si>
  <si>
    <t>BKK Umedia/Ost</t>
  </si>
  <si>
    <t>30165364 BKK ALP plus</t>
  </si>
  <si>
    <t>01085583 Deutsche BKK</t>
  </si>
  <si>
    <t>R+V BKK</t>
  </si>
  <si>
    <t>R+V BKK Ost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</si>
</sst>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.0"/>
    <numFmt numFmtId="173" formatCode="#,##0.00\ \€"/>
    <numFmt numFmtId="174" formatCode="00"/>
    <numFmt numFmtId="175" formatCode="0000"/>
    <numFmt numFmtId="176" formatCode="#,##0.00\ &quot;€&quot;"/>
    <numFmt numFmtId="177" formatCode="[$-407]dddd\,\ d\.\ mmmm\ yyyy"/>
    <numFmt numFmtId="178" formatCode="\ mmm/;@"/>
    <numFmt numFmtId="179" formatCode="\ mmm"/>
    <numFmt numFmtId="180" formatCode="\ mmmm"/>
    <numFmt numFmtId="181" formatCode="[$-407]mmmm;@"/>
    <numFmt numFmtId="182" formatCode="[$-407]d/\ mmmm\ yyyy;@"/>
    <numFmt numFmtId="183" formatCode="#,##0.00\ &quot;EUR&quot;"/>
    <numFmt numFmtId="184" formatCode="#,##0\ \€"/>
    <numFmt numFmtId="185" formatCode="#,##0.00000"/>
    <numFmt numFmtId="186" formatCode="0.000000"/>
    <numFmt numFmtId="187" formatCode=";;;"/>
    <numFmt numFmtId="188" formatCode="00000000"/>
    <numFmt numFmtId="189" formatCode="0.0000"/>
  </numFmts>
  <fonts count="43">
    <font>
      <sz val="10"/>
      <name val="Arial"/>
      <family val="0"/>
    </font>
    <font>
      <sz val="10"/>
      <name val="Tahoma"/>
      <family val="2"/>
    </font>
    <font>
      <sz val="8"/>
      <name val="Tahoma"/>
      <family val="2"/>
    </font>
    <font>
      <u val="single"/>
      <sz val="10"/>
      <color indexed="13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18"/>
      <name val="Arial"/>
      <family val="2"/>
    </font>
    <font>
      <u val="single"/>
      <sz val="10"/>
      <color indexed="36"/>
      <name val="Arial"/>
      <family val="0"/>
    </font>
    <font>
      <b/>
      <sz val="11"/>
      <name val="Tahoma"/>
      <family val="2"/>
    </font>
    <font>
      <b/>
      <i/>
      <sz val="11"/>
      <name val="Tahoma"/>
      <family val="2"/>
    </font>
    <font>
      <b/>
      <sz val="10"/>
      <name val="Tahoma"/>
      <family val="2"/>
    </font>
    <font>
      <sz val="10"/>
      <color indexed="16"/>
      <name val="Tahoma"/>
      <family val="2"/>
    </font>
    <font>
      <sz val="8"/>
      <name val="Arial"/>
      <family val="0"/>
    </font>
    <font>
      <b/>
      <sz val="16"/>
      <name val="Tahoma"/>
      <family val="2"/>
    </font>
    <font>
      <sz val="11"/>
      <name val="Tahoma"/>
      <family val="2"/>
    </font>
    <font>
      <sz val="11"/>
      <name val="Arial"/>
      <family val="0"/>
    </font>
    <font>
      <sz val="10"/>
      <color indexed="22"/>
      <name val="Tahoma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6"/>
      <name val="Tahoma"/>
      <family val="2"/>
    </font>
    <font>
      <sz val="16"/>
      <color indexed="13"/>
      <name val="Tahoma"/>
      <family val="2"/>
    </font>
    <font>
      <sz val="14"/>
      <color indexed="12"/>
      <name val="Tahoma"/>
      <family val="2"/>
    </font>
    <font>
      <sz val="10"/>
      <name val="Wingdings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Tahoma"/>
      <family val="2"/>
    </font>
    <font>
      <b/>
      <sz val="10"/>
      <color indexed="10"/>
      <name val="Arial"/>
      <family val="2"/>
    </font>
    <font>
      <sz val="10"/>
      <color indexed="57"/>
      <name val="Arial"/>
      <family val="0"/>
    </font>
    <font>
      <sz val="8"/>
      <color indexed="10"/>
      <name val="Tahoma"/>
      <family val="2"/>
    </font>
    <font>
      <sz val="10"/>
      <color indexed="57"/>
      <name val="Tahoma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color indexed="13"/>
      <name val="Tahoma"/>
      <family val="2"/>
    </font>
    <font>
      <b/>
      <sz val="8"/>
      <name val="Arial"/>
      <family val="0"/>
    </font>
    <font>
      <b/>
      <sz val="10"/>
      <name val="Arial"/>
      <family val="0"/>
    </font>
    <font>
      <u val="single"/>
      <sz val="8"/>
      <color indexed="12"/>
      <name val="Arial"/>
      <family val="0"/>
    </font>
    <font>
      <sz val="10"/>
      <color indexed="9"/>
      <name val="Tahoma"/>
      <family val="2"/>
    </font>
    <font>
      <b/>
      <sz val="14"/>
      <color indexed="9"/>
      <name val="Tahoma"/>
      <family val="2"/>
    </font>
    <font>
      <sz val="8"/>
      <color indexed="9"/>
      <name val="Tahoma"/>
      <family val="2"/>
    </font>
    <font>
      <sz val="10"/>
      <color indexed="17"/>
      <name val="Arial"/>
      <family val="0"/>
    </font>
    <font>
      <sz val="10"/>
      <color indexed="8"/>
      <name val="MS Sans Serif"/>
      <family val="0"/>
    </font>
    <font>
      <b/>
      <sz val="10"/>
      <color indexed="57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>
      <alignment/>
      <protection/>
    </xf>
    <xf numFmtId="0" fontId="0" fillId="0" borderId="0">
      <alignment textRotation="90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7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49" fontId="1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172" fontId="15" fillId="0" borderId="0" xfId="0" applyNumberFormat="1" applyFont="1" applyAlignment="1">
      <alignment horizontal="right" vertical="center"/>
    </xf>
    <xf numFmtId="1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174" fontId="14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175" fontId="1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2" fontId="14" fillId="0" borderId="0" xfId="0" applyNumberFormat="1" applyFont="1" applyAlignment="1">
      <alignment vertical="center"/>
    </xf>
    <xf numFmtId="2" fontId="8" fillId="0" borderId="0" xfId="0" applyNumberFormat="1" applyFont="1" applyAlignment="1">
      <alignment vertical="center"/>
    </xf>
    <xf numFmtId="174" fontId="1" fillId="0" borderId="5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4" fontId="1" fillId="0" borderId="5" xfId="0" applyNumberFormat="1" applyFont="1" applyFill="1" applyBorder="1" applyAlignment="1" applyProtection="1">
      <alignment/>
      <protection locked="0"/>
    </xf>
    <xf numFmtId="1" fontId="1" fillId="0" borderId="5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" fillId="2" borderId="6" xfId="0" applyFont="1" applyFill="1" applyBorder="1" applyAlignment="1" applyProtection="1">
      <alignment/>
      <protection hidden="1"/>
    </xf>
    <xf numFmtId="0" fontId="1" fillId="2" borderId="7" xfId="0" applyFont="1" applyFill="1" applyBorder="1" applyAlignment="1" applyProtection="1">
      <alignment/>
      <protection hidden="1"/>
    </xf>
    <xf numFmtId="0" fontId="2" fillId="2" borderId="7" xfId="0" applyFont="1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1" fillId="2" borderId="9" xfId="0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 horizontal="right"/>
      <protection hidden="1"/>
    </xf>
    <xf numFmtId="0" fontId="10" fillId="2" borderId="0" xfId="0" applyFont="1" applyFill="1" applyBorder="1" applyAlignment="1" applyProtection="1">
      <alignment horizontal="right"/>
      <protection hidden="1"/>
    </xf>
    <xf numFmtId="0" fontId="1" fillId="2" borderId="10" xfId="0" applyFont="1" applyFill="1" applyBorder="1" applyAlignment="1" applyProtection="1">
      <alignment horizontal="right"/>
      <protection hidden="1"/>
    </xf>
    <xf numFmtId="0" fontId="1" fillId="2" borderId="10" xfId="0" applyFont="1" applyFill="1" applyBorder="1" applyAlignment="1" applyProtection="1">
      <alignment/>
      <protection hidden="1"/>
    </xf>
    <xf numFmtId="4" fontId="1" fillId="2" borderId="0" xfId="0" applyNumberFormat="1" applyFont="1" applyFill="1" applyBorder="1" applyAlignment="1" applyProtection="1">
      <alignment/>
      <protection hidden="1"/>
    </xf>
    <xf numFmtId="4" fontId="1" fillId="2" borderId="10" xfId="0" applyNumberFormat="1" applyFont="1" applyFill="1" applyBorder="1" applyAlignment="1" applyProtection="1">
      <alignment/>
      <protection hidden="1"/>
    </xf>
    <xf numFmtId="0" fontId="11" fillId="2" borderId="0" xfId="0" applyFont="1" applyFill="1" applyBorder="1" applyAlignment="1" applyProtection="1">
      <alignment/>
      <protection hidden="1"/>
    </xf>
    <xf numFmtId="2" fontId="11" fillId="2" borderId="0" xfId="0" applyNumberFormat="1" applyFont="1" applyFill="1" applyBorder="1" applyAlignment="1" applyProtection="1">
      <alignment/>
      <protection hidden="1"/>
    </xf>
    <xf numFmtId="0" fontId="1" fillId="2" borderId="1" xfId="0" applyFont="1" applyFill="1" applyBorder="1" applyAlignment="1" applyProtection="1">
      <alignment horizontal="center" wrapText="1"/>
      <protection hidden="1"/>
    </xf>
    <xf numFmtId="0" fontId="1" fillId="2" borderId="1" xfId="0" applyFont="1" applyFill="1" applyBorder="1" applyAlignment="1" applyProtection="1">
      <alignment/>
      <protection hidden="1"/>
    </xf>
    <xf numFmtId="2" fontId="1" fillId="2" borderId="1" xfId="0" applyNumberFormat="1" applyFont="1" applyFill="1" applyBorder="1" applyAlignment="1" applyProtection="1">
      <alignment/>
      <protection hidden="1"/>
    </xf>
    <xf numFmtId="0" fontId="1" fillId="2" borderId="11" xfId="0" applyFont="1" applyFill="1" applyBorder="1" applyAlignment="1" applyProtection="1">
      <alignment/>
      <protection hidden="1"/>
    </xf>
    <xf numFmtId="0" fontId="1" fillId="2" borderId="12" xfId="0" applyFont="1" applyFill="1" applyBorder="1" applyAlignment="1" applyProtection="1">
      <alignment/>
      <protection hidden="1"/>
    </xf>
    <xf numFmtId="2" fontId="1" fillId="2" borderId="13" xfId="0" applyNumberFormat="1" applyFont="1" applyFill="1" applyBorder="1" applyAlignment="1" applyProtection="1">
      <alignment/>
      <protection hidden="1"/>
    </xf>
    <xf numFmtId="0" fontId="1" fillId="2" borderId="14" xfId="0" applyFont="1" applyFill="1" applyBorder="1" applyAlignment="1" applyProtection="1">
      <alignment/>
      <protection hidden="1"/>
    </xf>
    <xf numFmtId="0" fontId="0" fillId="2" borderId="15" xfId="0" applyFill="1" applyBorder="1" applyAlignment="1" applyProtection="1">
      <alignment/>
      <protection hidden="1"/>
    </xf>
    <xf numFmtId="0" fontId="0" fillId="0" borderId="0" xfId="0" applyFont="1" applyAlignment="1">
      <alignment/>
    </xf>
    <xf numFmtId="2" fontId="1" fillId="2" borderId="0" xfId="0" applyNumberFormat="1" applyFont="1" applyFill="1" applyBorder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173" fontId="1" fillId="2" borderId="0" xfId="0" applyNumberFormat="1" applyFont="1" applyFill="1" applyBorder="1" applyAlignment="1" applyProtection="1">
      <alignment/>
      <protection hidden="1"/>
    </xf>
    <xf numFmtId="184" fontId="1" fillId="2" borderId="0" xfId="0" applyNumberFormat="1" applyFont="1" applyFill="1" applyBorder="1" applyAlignment="1" applyProtection="1">
      <alignment/>
      <protection hidden="1"/>
    </xf>
    <xf numFmtId="173" fontId="1" fillId="2" borderId="0" xfId="0" applyNumberFormat="1" applyFont="1" applyFill="1" applyBorder="1" applyAlignment="1" applyProtection="1">
      <alignment horizontal="right"/>
      <protection hidden="1"/>
    </xf>
    <xf numFmtId="184" fontId="1" fillId="2" borderId="0" xfId="0" applyNumberFormat="1" applyFont="1" applyFill="1" applyBorder="1" applyAlignment="1" applyProtection="1">
      <alignment horizontal="right"/>
      <protection hidden="1"/>
    </xf>
    <xf numFmtId="0" fontId="10" fillId="0" borderId="0" xfId="0" applyFont="1" applyAlignment="1">
      <alignment/>
    </xf>
    <xf numFmtId="184" fontId="14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14" fontId="0" fillId="0" borderId="0" xfId="21" applyNumberFormat="1" applyFont="1" applyFill="1" applyBorder="1" applyAlignment="1">
      <alignment horizontal="left" vertical="center"/>
      <protection/>
    </xf>
    <xf numFmtId="0" fontId="17" fillId="0" borderId="0" xfId="0" applyFont="1" applyAlignment="1">
      <alignment/>
    </xf>
    <xf numFmtId="0" fontId="0" fillId="0" borderId="0" xfId="0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" xfId="0" applyFont="1" applyBorder="1" applyAlignment="1">
      <alignment/>
    </xf>
    <xf numFmtId="2" fontId="1" fillId="0" borderId="5" xfId="0" applyNumberFormat="1" applyFont="1" applyFill="1" applyBorder="1" applyAlignment="1" applyProtection="1">
      <alignment/>
      <protection locked="0"/>
    </xf>
    <xf numFmtId="0" fontId="22" fillId="0" borderId="0" xfId="0" applyFont="1" applyAlignment="1">
      <alignment horizontal="right"/>
    </xf>
    <xf numFmtId="0" fontId="0" fillId="0" borderId="16" xfId="0" applyBorder="1" applyAlignment="1">
      <alignment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16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87" fontId="24" fillId="0" borderId="0" xfId="0" applyNumberFormat="1" applyFont="1" applyAlignment="1" applyProtection="1">
      <alignment horizontal="right"/>
      <protection hidden="1"/>
    </xf>
    <xf numFmtId="187" fontId="24" fillId="0" borderId="0" xfId="0" applyNumberFormat="1" applyFont="1" applyAlignment="1" applyProtection="1">
      <alignment/>
      <protection hidden="1"/>
    </xf>
    <xf numFmtId="187" fontId="25" fillId="0" borderId="0" xfId="0" applyNumberFormat="1" applyFont="1" applyAlignment="1" applyProtection="1">
      <alignment/>
      <protection hidden="1"/>
    </xf>
    <xf numFmtId="187" fontId="23" fillId="0" borderId="0" xfId="0" applyNumberFormat="1" applyFont="1" applyAlignment="1" applyProtection="1">
      <alignment/>
      <protection hidden="1"/>
    </xf>
    <xf numFmtId="187" fontId="26" fillId="0" borderId="0" xfId="0" applyNumberFormat="1" applyFont="1" applyFill="1" applyAlignment="1" applyProtection="1">
      <alignment/>
      <protection hidden="1"/>
    </xf>
    <xf numFmtId="2" fontId="1" fillId="2" borderId="1" xfId="0" applyNumberFormat="1" applyFont="1" applyFill="1" applyBorder="1" applyAlignment="1" applyProtection="1">
      <alignment horizontal="center"/>
      <protection hidden="1"/>
    </xf>
    <xf numFmtId="187" fontId="0" fillId="0" borderId="0" xfId="0" applyNumberFormat="1" applyFont="1" applyAlignment="1" applyProtection="1">
      <alignment/>
      <protection hidden="1" locked="0"/>
    </xf>
    <xf numFmtId="0" fontId="0" fillId="0" borderId="0" xfId="0" applyNumberFormat="1" applyFont="1" applyAlignment="1" applyProtection="1">
      <alignment/>
      <protection hidden="1"/>
    </xf>
    <xf numFmtId="187" fontId="1" fillId="2" borderId="17" xfId="0" applyNumberFormat="1" applyFont="1" applyFill="1" applyBorder="1" applyAlignment="1" applyProtection="1">
      <alignment/>
      <protection hidden="1"/>
    </xf>
    <xf numFmtId="187" fontId="11" fillId="2" borderId="14" xfId="0" applyNumberFormat="1" applyFont="1" applyFill="1" applyBorder="1" applyAlignment="1" applyProtection="1">
      <alignment/>
      <protection hidden="1"/>
    </xf>
    <xf numFmtId="187" fontId="1" fillId="2" borderId="14" xfId="0" applyNumberFormat="1" applyFont="1" applyFill="1" applyBorder="1" applyAlignment="1" applyProtection="1">
      <alignment/>
      <protection hidden="1"/>
    </xf>
    <xf numFmtId="187" fontId="26" fillId="0" borderId="7" xfId="0" applyNumberFormat="1" applyFont="1" applyFill="1" applyBorder="1" applyAlignment="1" applyProtection="1">
      <alignment/>
      <protection hidden="1"/>
    </xf>
    <xf numFmtId="49" fontId="1" fillId="0" borderId="0" xfId="0" applyNumberFormat="1" applyFont="1" applyAlignment="1" quotePrefix="1">
      <alignment horizontal="left"/>
    </xf>
    <xf numFmtId="0" fontId="30" fillId="0" borderId="0" xfId="0" applyFont="1" applyAlignment="1">
      <alignment/>
    </xf>
    <xf numFmtId="172" fontId="17" fillId="0" borderId="1" xfId="0" applyNumberFormat="1" applyFont="1" applyBorder="1" applyAlignment="1">
      <alignment horizontal="center"/>
    </xf>
    <xf numFmtId="189" fontId="17" fillId="0" borderId="1" xfId="0" applyNumberFormat="1" applyFont="1" applyBorder="1" applyAlignment="1">
      <alignment/>
    </xf>
    <xf numFmtId="189" fontId="0" fillId="0" borderId="1" xfId="0" applyNumberFormat="1" applyBorder="1" applyAlignment="1">
      <alignment/>
    </xf>
    <xf numFmtId="187" fontId="16" fillId="2" borderId="0" xfId="0" applyNumberFormat="1" applyFont="1" applyFill="1" applyBorder="1" applyAlignment="1" applyProtection="1">
      <alignment/>
      <protection hidden="1"/>
    </xf>
    <xf numFmtId="187" fontId="31" fillId="0" borderId="0" xfId="0" applyNumberFormat="1" applyFont="1" applyAlignment="1" applyProtection="1">
      <alignment/>
      <protection hidden="1"/>
    </xf>
    <xf numFmtId="187" fontId="32" fillId="0" borderId="0" xfId="0" applyNumberFormat="1" applyFont="1" applyAlignment="1" applyProtection="1">
      <alignment/>
      <protection hidden="1"/>
    </xf>
    <xf numFmtId="187" fontId="31" fillId="0" borderId="0" xfId="0" applyNumberFormat="1" applyFont="1" applyAlignment="1">
      <alignment/>
    </xf>
    <xf numFmtId="187" fontId="14" fillId="0" borderId="0" xfId="0" applyNumberFormat="1" applyFont="1" applyAlignment="1">
      <alignment/>
    </xf>
    <xf numFmtId="0" fontId="31" fillId="0" borderId="0" xfId="0" applyNumberFormat="1" applyFont="1" applyAlignment="1">
      <alignment/>
    </xf>
    <xf numFmtId="0" fontId="17" fillId="0" borderId="1" xfId="0" applyFont="1" applyBorder="1" applyAlignment="1">
      <alignment horizontal="center"/>
    </xf>
    <xf numFmtId="0" fontId="30" fillId="0" borderId="0" xfId="0" applyFont="1" applyFill="1" applyBorder="1" applyAlignment="1">
      <alignment/>
    </xf>
    <xf numFmtId="0" fontId="28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NumberFormat="1" applyFont="1" applyAlignment="1" applyProtection="1">
      <alignment/>
      <protection hidden="1"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/>
    </xf>
    <xf numFmtId="0" fontId="0" fillId="0" borderId="0" xfId="0" applyNumberFormat="1" applyFont="1" applyAlignment="1" applyProtection="1">
      <alignment/>
      <protection hidden="1"/>
    </xf>
    <xf numFmtId="0" fontId="0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187" fontId="0" fillId="0" borderId="0" xfId="0" applyNumberFormat="1" applyFont="1" applyAlignment="1" applyProtection="1">
      <alignment/>
      <protection hidden="1"/>
    </xf>
    <xf numFmtId="187" fontId="12" fillId="0" borderId="0" xfId="0" applyNumberFormat="1" applyFont="1" applyAlignment="1" applyProtection="1">
      <alignment/>
      <protection hidden="1"/>
    </xf>
    <xf numFmtId="187" fontId="12" fillId="0" borderId="0" xfId="0" applyNumberFormat="1" applyFont="1" applyAlignment="1" applyProtection="1">
      <alignment horizontal="right"/>
      <protection hidden="1"/>
    </xf>
    <xf numFmtId="187" fontId="0" fillId="0" borderId="0" xfId="0" applyNumberFormat="1" applyFont="1" applyAlignment="1" applyProtection="1">
      <alignment/>
      <protection hidden="1"/>
    </xf>
    <xf numFmtId="187" fontId="0" fillId="0" borderId="0" xfId="0" applyNumberFormat="1" applyFont="1" applyAlignment="1">
      <alignment/>
    </xf>
    <xf numFmtId="187" fontId="12" fillId="0" borderId="0" xfId="0" applyNumberFormat="1" applyFont="1" applyAlignment="1">
      <alignment horizontal="right"/>
    </xf>
    <xf numFmtId="187" fontId="12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1" fillId="3" borderId="7" xfId="0" applyFont="1" applyFill="1" applyBorder="1" applyAlignment="1" applyProtection="1">
      <alignment/>
      <protection hidden="1"/>
    </xf>
    <xf numFmtId="0" fontId="1" fillId="3" borderId="18" xfId="0" applyFont="1" applyFill="1" applyBorder="1" applyAlignment="1" applyProtection="1">
      <alignment/>
      <protection hidden="1"/>
    </xf>
    <xf numFmtId="0" fontId="21" fillId="3" borderId="7" xfId="0" applyFont="1" applyFill="1" applyBorder="1" applyAlignment="1" applyProtection="1">
      <alignment/>
      <protection hidden="1"/>
    </xf>
    <xf numFmtId="0" fontId="1" fillId="3" borderId="19" xfId="0" applyFont="1" applyFill="1" applyBorder="1" applyAlignment="1" applyProtection="1">
      <alignment/>
      <protection hidden="1"/>
    </xf>
    <xf numFmtId="0" fontId="1" fillId="3" borderId="0" xfId="0" applyFont="1" applyFill="1" applyBorder="1" applyAlignment="1" applyProtection="1">
      <alignment/>
      <protection hidden="1"/>
    </xf>
    <xf numFmtId="0" fontId="19" fillId="3" borderId="0" xfId="0" applyFont="1" applyFill="1" applyBorder="1" applyAlignment="1" applyProtection="1">
      <alignment/>
      <protection hidden="1"/>
    </xf>
    <xf numFmtId="0" fontId="20" fillId="3" borderId="0" xfId="0" applyFont="1" applyFill="1" applyBorder="1" applyAlignment="1" applyProtection="1">
      <alignment horizontal="right"/>
      <protection hidden="1"/>
    </xf>
    <xf numFmtId="0" fontId="33" fillId="3" borderId="0" xfId="0" applyFont="1" applyFill="1" applyBorder="1" applyAlignment="1" applyProtection="1">
      <alignment/>
      <protection hidden="1"/>
    </xf>
    <xf numFmtId="0" fontId="3" fillId="3" borderId="0" xfId="0" applyFont="1" applyFill="1" applyBorder="1" applyAlignment="1" applyProtection="1">
      <alignment/>
      <protection hidden="1"/>
    </xf>
    <xf numFmtId="0" fontId="1" fillId="3" borderId="20" xfId="0" applyFont="1" applyFill="1" applyBorder="1" applyAlignment="1" applyProtection="1">
      <alignment/>
      <protection hidden="1"/>
    </xf>
    <xf numFmtId="187" fontId="1" fillId="3" borderId="14" xfId="0" applyNumberFormat="1" applyFont="1" applyFill="1" applyBorder="1" applyAlignment="1" applyProtection="1">
      <alignment/>
      <protection hidden="1"/>
    </xf>
    <xf numFmtId="0" fontId="6" fillId="3" borderId="0" xfId="18" applyFont="1" applyFill="1" applyBorder="1" applyAlignment="1" applyProtection="1">
      <alignment/>
      <protection hidden="1"/>
    </xf>
    <xf numFmtId="0" fontId="37" fillId="3" borderId="0" xfId="0" applyFont="1" applyFill="1" applyBorder="1" applyAlignment="1" applyProtection="1">
      <alignment/>
      <protection hidden="1"/>
    </xf>
    <xf numFmtId="0" fontId="38" fillId="3" borderId="0" xfId="0" applyFont="1" applyFill="1" applyBorder="1" applyAlignment="1" applyProtection="1">
      <alignment/>
      <protection hidden="1"/>
    </xf>
    <xf numFmtId="0" fontId="39" fillId="3" borderId="0" xfId="0" applyFont="1" applyFill="1" applyBorder="1" applyAlignment="1" applyProtection="1">
      <alignment/>
      <protection hidden="1"/>
    </xf>
    <xf numFmtId="0" fontId="39" fillId="3" borderId="0" xfId="0" applyFont="1" applyFill="1" applyBorder="1" applyAlignment="1" applyProtection="1">
      <alignment horizontal="center"/>
      <protection hidden="1"/>
    </xf>
    <xf numFmtId="4" fontId="1" fillId="3" borderId="0" xfId="0" applyNumberFormat="1" applyFont="1" applyFill="1" applyBorder="1" applyAlignment="1" applyProtection="1">
      <alignment/>
      <protection hidden="1"/>
    </xf>
    <xf numFmtId="0" fontId="37" fillId="3" borderId="0" xfId="0" applyFont="1" applyFill="1" applyBorder="1" applyAlignment="1" applyProtection="1">
      <alignment horizontal="right"/>
      <protection hidden="1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2" xfId="0" applyNumberFormat="1" applyBorder="1" applyAlignment="1">
      <alignment horizontal="center"/>
    </xf>
    <xf numFmtId="189" fontId="0" fillId="0" borderId="2" xfId="0" applyNumberFormat="1" applyBorder="1" applyAlignment="1">
      <alignment/>
    </xf>
    <xf numFmtId="0" fontId="0" fillId="0" borderId="1" xfId="0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17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40" fillId="0" borderId="0" xfId="0" applyFont="1" applyAlignment="1">
      <alignment/>
    </xf>
    <xf numFmtId="0" fontId="1" fillId="0" borderId="16" xfId="0" applyFont="1" applyBorder="1" applyAlignment="1">
      <alignment/>
    </xf>
    <xf numFmtId="49" fontId="1" fillId="0" borderId="0" xfId="0" applyNumberFormat="1" applyFont="1" applyAlignment="1">
      <alignment horizontal="right"/>
    </xf>
    <xf numFmtId="174" fontId="1" fillId="0" borderId="1" xfId="0" applyNumberFormat="1" applyFont="1" applyBorder="1" applyAlignment="1" quotePrefix="1">
      <alignment/>
    </xf>
    <xf numFmtId="0" fontId="23" fillId="0" borderId="0" xfId="20" applyFont="1" applyFill="1" applyBorder="1" applyAlignment="1">
      <alignment horizontal="left" wrapText="1"/>
      <protection/>
    </xf>
    <xf numFmtId="2" fontId="0" fillId="0" borderId="0" xfId="0" applyNumberFormat="1" applyAlignment="1">
      <alignment/>
    </xf>
    <xf numFmtId="0" fontId="31" fillId="0" borderId="0" xfId="0" applyNumberFormat="1" applyFont="1" applyAlignment="1" applyProtection="1">
      <alignment/>
      <protection hidden="1"/>
    </xf>
    <xf numFmtId="187" fontId="34" fillId="0" borderId="0" xfId="0" applyNumberFormat="1" applyFont="1" applyAlignment="1" applyProtection="1">
      <alignment/>
      <protection hidden="1"/>
    </xf>
    <xf numFmtId="187" fontId="35" fillId="0" borderId="0" xfId="0" applyNumberFormat="1" applyFont="1" applyAlignment="1" applyProtection="1">
      <alignment/>
      <protection hidden="1"/>
    </xf>
    <xf numFmtId="187" fontId="0" fillId="0" borderId="0" xfId="0" applyNumberFormat="1" applyFont="1" applyAlignment="1" applyProtection="1">
      <alignment/>
      <protection hidden="1"/>
    </xf>
    <xf numFmtId="187" fontId="0" fillId="0" borderId="0" xfId="0" applyNumberFormat="1" applyFont="1" applyAlignment="1" applyProtection="1">
      <alignment horizontal="center"/>
      <protection hidden="1"/>
    </xf>
    <xf numFmtId="187" fontId="35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1" xfId="0" applyFont="1" applyFill="1" applyBorder="1" applyAlignment="1">
      <alignment/>
    </xf>
    <xf numFmtId="0" fontId="29" fillId="2" borderId="21" xfId="0" applyFont="1" applyFill="1" applyBorder="1" applyAlignment="1" applyProtection="1">
      <alignment horizontal="center" vertical="center" wrapText="1"/>
      <protection hidden="1"/>
    </xf>
    <xf numFmtId="0" fontId="36" fillId="2" borderId="0" xfId="18" applyFont="1" applyFill="1" applyBorder="1" applyAlignment="1" applyProtection="1">
      <alignment horizontal="left" vertical="top" wrapText="1"/>
      <protection hidden="1"/>
    </xf>
    <xf numFmtId="176" fontId="15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BKK Beitrags Newsletter 11-05" xfId="20"/>
    <cellStyle name="Standard_KV" xfId="21"/>
    <cellStyle name="Currency" xfId="22"/>
    <cellStyle name="Currency [0]" xfId="23"/>
  </cellStyles>
  <dxfs count="2"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Relationship Id="rId7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11</xdr:row>
      <xdr:rowOff>95250</xdr:rowOff>
    </xdr:from>
    <xdr:to>
      <xdr:col>5</xdr:col>
      <xdr:colOff>609600</xdr:colOff>
      <xdr:row>13</xdr:row>
      <xdr:rowOff>38100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905000"/>
          <a:ext cx="21336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66675</xdr:colOff>
      <xdr:row>1</xdr:row>
      <xdr:rowOff>95250</xdr:rowOff>
    </xdr:from>
    <xdr:to>
      <xdr:col>12</xdr:col>
      <xdr:colOff>600075</xdr:colOff>
      <xdr:row>2</xdr:row>
      <xdr:rowOff>171450</xdr:rowOff>
    </xdr:to>
    <xdr:pic>
      <xdr:nvPicPr>
        <xdr:cNvPr id="2" name="CmdDruck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247650"/>
          <a:ext cx="16383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</xdr:col>
      <xdr:colOff>190500</xdr:colOff>
      <xdr:row>17</xdr:row>
      <xdr:rowOff>47625</xdr:rowOff>
    </xdr:from>
    <xdr:to>
      <xdr:col>7</xdr:col>
      <xdr:colOff>581025</xdr:colOff>
      <xdr:row>19</xdr:row>
      <xdr:rowOff>28575</xdr:rowOff>
    </xdr:to>
    <xdr:pic>
      <xdr:nvPicPr>
        <xdr:cNvPr id="3" name="chkSchw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" y="2790825"/>
          <a:ext cx="42862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</xdr:col>
      <xdr:colOff>190500</xdr:colOff>
      <xdr:row>19</xdr:row>
      <xdr:rowOff>28575</xdr:rowOff>
    </xdr:from>
    <xdr:to>
      <xdr:col>7</xdr:col>
      <xdr:colOff>581025</xdr:colOff>
      <xdr:row>21</xdr:row>
      <xdr:rowOff>38100</xdr:rowOff>
    </xdr:to>
    <xdr:pic>
      <xdr:nvPicPr>
        <xdr:cNvPr id="4" name="chkSachs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2450" y="3257550"/>
          <a:ext cx="42862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</xdr:col>
      <xdr:colOff>190500</xdr:colOff>
      <xdr:row>21</xdr:row>
      <xdr:rowOff>38100</xdr:rowOff>
    </xdr:from>
    <xdr:to>
      <xdr:col>7</xdr:col>
      <xdr:colOff>581025</xdr:colOff>
      <xdr:row>23</xdr:row>
      <xdr:rowOff>47625</xdr:rowOff>
    </xdr:to>
    <xdr:pic>
      <xdr:nvPicPr>
        <xdr:cNvPr id="5" name="chkVerzich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3590925"/>
          <a:ext cx="42862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</xdr:col>
      <xdr:colOff>190500</xdr:colOff>
      <xdr:row>23</xdr:row>
      <xdr:rowOff>47625</xdr:rowOff>
    </xdr:from>
    <xdr:to>
      <xdr:col>7</xdr:col>
      <xdr:colOff>581025</xdr:colOff>
      <xdr:row>24</xdr:row>
      <xdr:rowOff>209550</xdr:rowOff>
    </xdr:to>
    <xdr:pic>
      <xdr:nvPicPr>
        <xdr:cNvPr id="6" name="chkPfleg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2450" y="3924300"/>
          <a:ext cx="42862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</xdr:col>
      <xdr:colOff>190500</xdr:colOff>
      <xdr:row>24</xdr:row>
      <xdr:rowOff>209550</xdr:rowOff>
    </xdr:from>
    <xdr:to>
      <xdr:col>7</xdr:col>
      <xdr:colOff>581025</xdr:colOff>
      <xdr:row>26</xdr:row>
      <xdr:rowOff>0</xdr:rowOff>
    </xdr:to>
    <xdr:pic>
      <xdr:nvPicPr>
        <xdr:cNvPr id="7" name="chk421k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2450" y="4257675"/>
          <a:ext cx="42862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utsche-rentenversicherung.de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S50"/>
  <sheetViews>
    <sheetView showGridLines="0" showRowColHeaders="0" tabSelected="1" workbookViewId="0" topLeftCell="A1">
      <selection activeCell="E16" sqref="E16"/>
    </sheetView>
  </sheetViews>
  <sheetFormatPr defaultColWidth="11.421875" defaultRowHeight="12.75"/>
  <cols>
    <col min="1" max="2" width="2.7109375" style="0" customWidth="1"/>
    <col min="4" max="4" width="13.7109375" style="0" customWidth="1"/>
    <col min="7" max="8" width="10.421875" style="0" customWidth="1"/>
    <col min="9" max="10" width="2.7109375" style="0" customWidth="1"/>
    <col min="11" max="11" width="4.8515625" style="0" customWidth="1"/>
    <col min="12" max="12" width="11.7109375" style="0" customWidth="1"/>
    <col min="13" max="13" width="12.57421875" style="0" customWidth="1"/>
    <col min="14" max="14" width="12.7109375" style="0" customWidth="1"/>
    <col min="15" max="15" width="12.28125" style="0" customWidth="1"/>
    <col min="16" max="16" width="3.57421875" style="0" customWidth="1"/>
    <col min="17" max="17" width="5.7109375" style="0" customWidth="1"/>
    <col min="26" max="26" width="11.421875" style="66" customWidth="1"/>
    <col min="27" max="27" width="6.00390625" style="66" customWidth="1"/>
    <col min="28" max="28" width="8.57421875" style="66" customWidth="1"/>
    <col min="29" max="29" width="6.57421875" style="66" customWidth="1"/>
    <col min="30" max="30" width="5.00390625" style="66" customWidth="1"/>
    <col min="31" max="32" width="7.28125" style="66" customWidth="1"/>
    <col min="33" max="34" width="11.421875" style="66" customWidth="1"/>
    <col min="36" max="36" width="3.7109375" style="0" customWidth="1"/>
    <col min="40" max="40" width="4.7109375" style="0" customWidth="1"/>
  </cols>
  <sheetData>
    <row r="1" spans="1:45" ht="12" customHeight="1" thickBot="1">
      <c r="A1" s="86"/>
      <c r="B1" s="86"/>
      <c r="C1" s="83" t="s">
        <v>12</v>
      </c>
      <c r="D1" s="84" t="str">
        <f>IF(G9*30/G15&lt;400.01,"U",IF(G9*30/G15&gt;800,"Ü","G"))</f>
        <v>G</v>
      </c>
      <c r="E1" s="84" t="s">
        <v>13</v>
      </c>
      <c r="F1" s="84" t="str">
        <f>IF(((G9+G11)*30/G15)&lt;400.01,"U",IF(((G9+G11)*30/G15)&gt;800,"Ü","G"))</f>
        <v>G</v>
      </c>
      <c r="G1" s="85" t="s">
        <v>45</v>
      </c>
      <c r="H1" s="85">
        <f>G9+G11</f>
        <v>536.31</v>
      </c>
      <c r="I1" s="86"/>
      <c r="J1" s="86"/>
      <c r="K1" s="85" t="s">
        <v>46</v>
      </c>
      <c r="L1" s="85">
        <v>0.7472</v>
      </c>
      <c r="M1" s="117"/>
      <c r="N1" s="117"/>
      <c r="O1" s="117"/>
      <c r="P1" s="117"/>
      <c r="Q1" s="75"/>
      <c r="R1" s="30"/>
      <c r="S1" s="30"/>
      <c r="T1" s="30"/>
      <c r="U1" s="30"/>
      <c r="V1" s="30"/>
      <c r="W1" s="30"/>
      <c r="X1" s="30"/>
      <c r="Y1" s="30"/>
      <c r="Z1" s="101"/>
      <c r="AA1" s="102" t="s">
        <v>39</v>
      </c>
      <c r="AB1" s="101"/>
      <c r="AC1" s="101"/>
      <c r="AD1" s="101"/>
      <c r="AE1" s="102" t="s">
        <v>900</v>
      </c>
      <c r="AF1" s="101"/>
      <c r="AG1" s="103"/>
      <c r="AH1" s="103"/>
      <c r="AI1" s="103" t="s">
        <v>901</v>
      </c>
      <c r="AJ1" s="103"/>
      <c r="AK1" s="103" t="s">
        <v>907</v>
      </c>
      <c r="AL1" s="103"/>
      <c r="AM1" s="103"/>
      <c r="AN1" s="103"/>
      <c r="AO1" s="103" t="s">
        <v>910</v>
      </c>
      <c r="AP1" s="103"/>
      <c r="AQ1" s="103"/>
      <c r="AR1" s="105"/>
      <c r="AS1" s="105"/>
    </row>
    <row r="2" spans="1:45" ht="18">
      <c r="A2" s="86"/>
      <c r="B2" s="126"/>
      <c r="C2" s="125"/>
      <c r="D2" s="125"/>
      <c r="E2" s="125"/>
      <c r="F2" s="125"/>
      <c r="G2" s="125"/>
      <c r="H2" s="125"/>
      <c r="I2" s="127"/>
      <c r="J2" s="31"/>
      <c r="K2" s="32"/>
      <c r="L2" s="32"/>
      <c r="M2" s="32"/>
      <c r="N2" s="32" t="s">
        <v>745</v>
      </c>
      <c r="O2" s="33"/>
      <c r="P2" s="34"/>
      <c r="Q2" s="90"/>
      <c r="R2" s="90"/>
      <c r="S2" s="90"/>
      <c r="T2" s="90"/>
      <c r="U2" s="90"/>
      <c r="V2" s="90"/>
      <c r="W2" s="90"/>
      <c r="X2" s="90"/>
      <c r="Y2" s="90"/>
      <c r="Z2" s="118"/>
      <c r="AA2" s="119" t="s">
        <v>42</v>
      </c>
      <c r="AB2" s="119" t="s">
        <v>40</v>
      </c>
      <c r="AC2" s="119" t="s">
        <v>41</v>
      </c>
      <c r="AD2" s="120"/>
      <c r="AE2" s="119" t="s">
        <v>761</v>
      </c>
      <c r="AF2" s="119" t="s">
        <v>899</v>
      </c>
      <c r="AG2" s="121"/>
      <c r="AH2" s="121"/>
      <c r="AI2" s="121"/>
      <c r="AJ2" s="121"/>
      <c r="AK2" s="121" t="s">
        <v>41</v>
      </c>
      <c r="AL2" s="121" t="s">
        <v>908</v>
      </c>
      <c r="AM2" s="121" t="s">
        <v>909</v>
      </c>
      <c r="AN2" s="121"/>
      <c r="AO2" s="121"/>
      <c r="AP2" s="121"/>
      <c r="AQ2" s="121"/>
      <c r="AR2" s="111"/>
      <c r="AS2" s="111"/>
    </row>
    <row r="3" spans="1:45" ht="22.5" customHeight="1">
      <c r="A3" s="86"/>
      <c r="B3" s="128"/>
      <c r="C3" s="138" t="s">
        <v>0</v>
      </c>
      <c r="D3" s="129"/>
      <c r="E3" s="129"/>
      <c r="F3" s="130"/>
      <c r="G3" s="129"/>
      <c r="H3" s="142" t="s">
        <v>867</v>
      </c>
      <c r="I3" s="131"/>
      <c r="J3" s="35"/>
      <c r="K3" s="36"/>
      <c r="L3" s="36"/>
      <c r="M3" s="36"/>
      <c r="N3" s="172" t="s">
        <v>969</v>
      </c>
      <c r="O3" s="172"/>
      <c r="P3" s="37"/>
      <c r="Q3" s="110"/>
      <c r="R3" s="110"/>
      <c r="S3" s="110"/>
      <c r="T3" s="110"/>
      <c r="U3" s="110"/>
      <c r="V3" s="110"/>
      <c r="W3" s="110"/>
      <c r="X3" s="110"/>
      <c r="Y3" s="110"/>
      <c r="Z3" s="118" t="s">
        <v>18</v>
      </c>
      <c r="AA3" s="119">
        <f>G13</f>
        <v>0</v>
      </c>
      <c r="AB3" s="119">
        <f>AC3</f>
        <v>0</v>
      </c>
      <c r="AC3" s="119">
        <f>ROUND($N$9*AA3/200,2)</f>
        <v>0</v>
      </c>
      <c r="AD3" s="120"/>
      <c r="AE3" s="118">
        <f aca="true" t="shared" si="0" ref="AE3:AF5">AB3</f>
        <v>0</v>
      </c>
      <c r="AF3" s="119">
        <f t="shared" si="0"/>
        <v>0</v>
      </c>
      <c r="AG3" s="121"/>
      <c r="AH3" s="121"/>
      <c r="AI3" s="121"/>
      <c r="AJ3" s="121"/>
      <c r="AK3" s="121">
        <f>$N$9*AA3/200</f>
        <v>0</v>
      </c>
      <c r="AL3" s="121">
        <f>$N$9*0.9/100</f>
        <v>4.82679</v>
      </c>
      <c r="AM3" s="121">
        <f>ROUND(SUM(AK3,AL3),2)</f>
        <v>4.83</v>
      </c>
      <c r="AN3" s="121"/>
      <c r="AO3" s="121">
        <f>IF(OR(AND(H7&gt;2004,G7&gt;6),H7&gt;2005),AM3,AE3)</f>
        <v>4.83</v>
      </c>
      <c r="AP3" s="121"/>
      <c r="AQ3" s="121"/>
      <c r="AR3" s="111"/>
      <c r="AS3" s="111"/>
    </row>
    <row r="4" spans="1:45" ht="9.75" customHeight="1">
      <c r="A4" s="86"/>
      <c r="B4" s="128"/>
      <c r="C4" s="129"/>
      <c r="D4" s="129"/>
      <c r="E4" s="129"/>
      <c r="F4" s="132"/>
      <c r="G4" s="129"/>
      <c r="H4" s="129"/>
      <c r="I4" s="129"/>
      <c r="J4" s="35"/>
      <c r="K4" s="36"/>
      <c r="L4" s="36"/>
      <c r="M4" s="36"/>
      <c r="N4" s="36"/>
      <c r="O4" s="36"/>
      <c r="P4" s="37"/>
      <c r="Q4" s="110"/>
      <c r="R4" s="110"/>
      <c r="S4" s="110"/>
      <c r="T4" s="110"/>
      <c r="U4" s="110"/>
      <c r="V4" s="110"/>
      <c r="W4" s="110"/>
      <c r="X4" s="110"/>
      <c r="Y4" s="110"/>
      <c r="Z4" s="118" t="s">
        <v>19</v>
      </c>
      <c r="AA4" s="119">
        <v>19.9</v>
      </c>
      <c r="AB4" s="119">
        <f>AC4</f>
        <v>53.36</v>
      </c>
      <c r="AC4" s="119">
        <f>ROUND($N$9*AA4/200,2)</f>
        <v>53.36</v>
      </c>
      <c r="AD4" s="120"/>
      <c r="AE4" s="118">
        <f t="shared" si="0"/>
        <v>53.36</v>
      </c>
      <c r="AF4" s="119">
        <f t="shared" si="0"/>
        <v>53.36</v>
      </c>
      <c r="AG4" s="121"/>
      <c r="AH4" s="121"/>
      <c r="AI4" s="121"/>
      <c r="AJ4" s="111"/>
      <c r="AK4" s="121"/>
      <c r="AL4" s="121"/>
      <c r="AM4" s="121"/>
      <c r="AN4" s="121"/>
      <c r="AO4" s="121"/>
      <c r="AP4" s="121"/>
      <c r="AQ4" s="121"/>
      <c r="AR4" s="111"/>
      <c r="AS4" s="111"/>
    </row>
    <row r="5" spans="1:45" ht="12.75">
      <c r="A5" s="86"/>
      <c r="B5" s="128"/>
      <c r="C5" s="133" t="s">
        <v>1</v>
      </c>
      <c r="D5" s="129"/>
      <c r="E5" s="129"/>
      <c r="F5" s="129"/>
      <c r="G5" s="129"/>
      <c r="H5" s="129"/>
      <c r="I5" s="129"/>
      <c r="J5" s="35"/>
      <c r="K5" s="38" t="s">
        <v>30</v>
      </c>
      <c r="L5" s="36"/>
      <c r="M5" s="36"/>
      <c r="N5" s="36"/>
      <c r="O5" s="36"/>
      <c r="P5" s="37"/>
      <c r="Q5" s="110"/>
      <c r="R5" s="110"/>
      <c r="S5" s="110"/>
      <c r="T5" s="110"/>
      <c r="U5" s="110"/>
      <c r="V5" s="110"/>
      <c r="W5" s="110"/>
      <c r="X5" s="110"/>
      <c r="Y5" s="110"/>
      <c r="Z5" s="118" t="s">
        <v>20</v>
      </c>
      <c r="AA5" s="119">
        <v>2.8</v>
      </c>
      <c r="AB5" s="119">
        <f>AC5</f>
        <v>7.51</v>
      </c>
      <c r="AC5" s="119">
        <f>ROUND($N$9*AA5/200,2)</f>
        <v>7.51</v>
      </c>
      <c r="AD5" s="120"/>
      <c r="AE5" s="118">
        <f t="shared" si="0"/>
        <v>7.51</v>
      </c>
      <c r="AF5" s="119">
        <f t="shared" si="0"/>
        <v>7.51</v>
      </c>
      <c r="AG5" s="121"/>
      <c r="AH5" s="121"/>
      <c r="AI5" s="121"/>
      <c r="AJ5" s="111"/>
      <c r="AK5" s="121"/>
      <c r="AL5" s="121"/>
      <c r="AM5" s="121"/>
      <c r="AN5" s="121"/>
      <c r="AO5" s="121"/>
      <c r="AP5" s="121"/>
      <c r="AQ5" s="121"/>
      <c r="AR5" s="111"/>
      <c r="AS5" s="111"/>
    </row>
    <row r="6" spans="1:45" ht="9.75" customHeight="1">
      <c r="A6" s="86"/>
      <c r="B6" s="128"/>
      <c r="C6" s="129"/>
      <c r="D6" s="129"/>
      <c r="E6" s="129"/>
      <c r="F6" s="129"/>
      <c r="G6" s="140" t="s">
        <v>7</v>
      </c>
      <c r="H6" s="140" t="s">
        <v>8</v>
      </c>
      <c r="I6" s="129"/>
      <c r="J6" s="35"/>
      <c r="K6" s="36"/>
      <c r="L6" s="36"/>
      <c r="M6" s="36"/>
      <c r="N6" s="36"/>
      <c r="O6" s="36"/>
      <c r="P6" s="37"/>
      <c r="Q6" s="110"/>
      <c r="R6" s="110"/>
      <c r="S6" s="110"/>
      <c r="T6" s="110"/>
      <c r="U6" s="110"/>
      <c r="V6" s="110"/>
      <c r="W6" s="110"/>
      <c r="X6" s="110"/>
      <c r="Y6" s="110"/>
      <c r="Z6" s="118" t="s">
        <v>21</v>
      </c>
      <c r="AA6" s="119">
        <v>1.95</v>
      </c>
      <c r="AB6" s="119">
        <f>AC6</f>
        <v>5.23</v>
      </c>
      <c r="AC6" s="119">
        <f>ROUND($N$9*AA6/200,2)</f>
        <v>5.23</v>
      </c>
      <c r="AD6" s="120"/>
      <c r="AE6" s="118">
        <f>IF(A22=1,AI6,AB6)</f>
        <v>5.23</v>
      </c>
      <c r="AF6" s="119">
        <f>AC6</f>
        <v>5.23</v>
      </c>
      <c r="AG6" s="122" t="s">
        <v>887</v>
      </c>
      <c r="AH6" s="123">
        <v>1.95</v>
      </c>
      <c r="AI6" s="123">
        <f>ROUND(($N$9*AA6/200)+($N$9/100*(AH6-AA6)),2)</f>
        <v>5.23</v>
      </c>
      <c r="AJ6" s="113"/>
      <c r="AK6" s="123"/>
      <c r="AL6" s="123"/>
      <c r="AM6" s="123"/>
      <c r="AN6" s="123"/>
      <c r="AO6" s="123"/>
      <c r="AP6" s="123"/>
      <c r="AQ6" s="123"/>
      <c r="AR6" s="113"/>
      <c r="AS6" s="113"/>
    </row>
    <row r="7" spans="1:45" ht="12.75">
      <c r="A7" s="86"/>
      <c r="B7" s="128"/>
      <c r="C7" s="137" t="s">
        <v>3</v>
      </c>
      <c r="D7" s="129"/>
      <c r="E7" s="129"/>
      <c r="F7" s="129"/>
      <c r="G7" s="26">
        <v>1</v>
      </c>
      <c r="H7" s="27">
        <v>2009</v>
      </c>
      <c r="I7" s="129"/>
      <c r="J7" s="35"/>
      <c r="K7" s="36" t="s">
        <v>14</v>
      </c>
      <c r="L7" s="36"/>
      <c r="M7" s="39"/>
      <c r="N7" s="40" t="str">
        <f>IF(OR(O7="P",O7="V"),"Nein","Ja")</f>
        <v>Ja</v>
      </c>
      <c r="O7" s="100" t="str">
        <f>IF(AA30="J","P",IF(AC30="J","V","G"))</f>
        <v>G</v>
      </c>
      <c r="P7" s="41"/>
      <c r="Q7" s="110"/>
      <c r="R7" s="110"/>
      <c r="S7" s="110"/>
      <c r="T7" s="110"/>
      <c r="U7" s="110"/>
      <c r="V7" s="110"/>
      <c r="W7" s="110"/>
      <c r="X7" s="110"/>
      <c r="Y7" s="110"/>
      <c r="Z7" s="118" t="s">
        <v>48</v>
      </c>
      <c r="AA7" s="118">
        <v>0.35</v>
      </c>
      <c r="AB7" s="118">
        <f>ROUND($N$9*(AA6-AA7)/100,2)</f>
        <v>8.58</v>
      </c>
      <c r="AC7" s="119">
        <f>ROUND($N$9*AA7/100,2)</f>
        <v>1.88</v>
      </c>
      <c r="AD7" s="120"/>
      <c r="AE7" s="118">
        <f>IF(A22=1,ROUND($N$9*(AH6-AA7)/100,2),AB7)</f>
        <v>8.58</v>
      </c>
      <c r="AF7" s="119">
        <f>AC7</f>
        <v>1.88</v>
      </c>
      <c r="AG7" s="122"/>
      <c r="AH7" s="123"/>
      <c r="AI7" s="123"/>
      <c r="AJ7" s="113"/>
      <c r="AK7" s="123"/>
      <c r="AL7" s="123"/>
      <c r="AM7" s="123"/>
      <c r="AN7" s="123"/>
      <c r="AO7" s="123"/>
      <c r="AP7" s="123"/>
      <c r="AQ7" s="123"/>
      <c r="AR7" s="113"/>
      <c r="AS7" s="113"/>
    </row>
    <row r="8" spans="1:45" ht="9.75" customHeight="1">
      <c r="A8" s="86"/>
      <c r="B8" s="128"/>
      <c r="C8" s="129"/>
      <c r="D8" s="129"/>
      <c r="E8" s="129"/>
      <c r="F8" s="129"/>
      <c r="G8" s="129"/>
      <c r="H8" s="129"/>
      <c r="I8" s="129"/>
      <c r="J8" s="35"/>
      <c r="K8" s="36"/>
      <c r="L8" s="36"/>
      <c r="M8" s="36"/>
      <c r="N8" s="36"/>
      <c r="O8" s="36"/>
      <c r="P8" s="42"/>
      <c r="Q8" s="110"/>
      <c r="R8" s="110"/>
      <c r="S8" s="110"/>
      <c r="T8" s="110"/>
      <c r="U8" s="110"/>
      <c r="V8" s="110"/>
      <c r="W8" s="110"/>
      <c r="X8" s="110"/>
      <c r="Y8" s="110"/>
      <c r="Z8" s="118"/>
      <c r="AA8" s="118"/>
      <c r="AB8" s="118"/>
      <c r="AC8" s="118"/>
      <c r="AD8" s="120"/>
      <c r="AE8" s="120"/>
      <c r="AF8" s="119"/>
      <c r="AG8" s="122"/>
      <c r="AH8" s="122" t="s">
        <v>888</v>
      </c>
      <c r="AI8" s="122">
        <f>AI6-AB6</f>
        <v>0</v>
      </c>
      <c r="AJ8" s="112"/>
      <c r="AK8" s="122"/>
      <c r="AL8" s="122"/>
      <c r="AM8" s="122"/>
      <c r="AN8" s="122"/>
      <c r="AO8" s="122"/>
      <c r="AP8" s="122"/>
      <c r="AQ8" s="122"/>
      <c r="AR8" s="112"/>
      <c r="AS8" s="112"/>
    </row>
    <row r="9" spans="1:45" ht="12.75">
      <c r="A9" s="86"/>
      <c r="B9" s="128"/>
      <c r="C9" s="137" t="s">
        <v>970</v>
      </c>
      <c r="D9" s="129"/>
      <c r="E9" s="129"/>
      <c r="F9" s="129"/>
      <c r="G9" s="28">
        <v>536.31</v>
      </c>
      <c r="H9" s="137" t="s">
        <v>9</v>
      </c>
      <c r="I9" s="129"/>
      <c r="J9" s="35"/>
      <c r="K9" s="36" t="s">
        <v>15</v>
      </c>
      <c r="L9" s="36"/>
      <c r="M9" s="43"/>
      <c r="N9" s="58">
        <f>G9</f>
        <v>536.31</v>
      </c>
      <c r="O9" s="36"/>
      <c r="P9" s="44"/>
      <c r="Q9" s="110"/>
      <c r="R9" s="110"/>
      <c r="S9" s="110"/>
      <c r="T9" s="110"/>
      <c r="U9" s="110"/>
      <c r="V9" s="110"/>
      <c r="W9" s="110"/>
      <c r="X9" s="110"/>
      <c r="Y9" s="110"/>
      <c r="Z9" s="118"/>
      <c r="AA9" s="163" t="s">
        <v>31</v>
      </c>
      <c r="AB9" s="118"/>
      <c r="AC9" s="118"/>
      <c r="AD9" s="120"/>
      <c r="AE9" s="120"/>
      <c r="AF9" s="119"/>
      <c r="AG9" s="123"/>
      <c r="AH9" s="123"/>
      <c r="AI9" s="123"/>
      <c r="AJ9" s="113"/>
      <c r="AK9" s="123"/>
      <c r="AL9" s="123"/>
      <c r="AM9" s="123"/>
      <c r="AN9" s="123"/>
      <c r="AO9" s="123"/>
      <c r="AP9" s="123"/>
      <c r="AQ9" s="123"/>
      <c r="AR9" s="113"/>
      <c r="AS9" s="113"/>
    </row>
    <row r="10" spans="1:45" ht="9.75" customHeight="1">
      <c r="A10" s="86"/>
      <c r="B10" s="128"/>
      <c r="C10" s="129"/>
      <c r="D10" s="129"/>
      <c r="E10" s="129"/>
      <c r="F10" s="129"/>
      <c r="G10" s="141"/>
      <c r="H10" s="129"/>
      <c r="I10" s="129"/>
      <c r="J10" s="35"/>
      <c r="K10" s="36"/>
      <c r="L10" s="36"/>
      <c r="M10" s="36"/>
      <c r="N10" s="56"/>
      <c r="O10" s="36"/>
      <c r="P10" s="42"/>
      <c r="Q10" s="110"/>
      <c r="R10" s="110"/>
      <c r="S10" s="110"/>
      <c r="T10" s="110"/>
      <c r="U10" s="110"/>
      <c r="V10" s="110"/>
      <c r="W10" s="110"/>
      <c r="X10" s="110"/>
      <c r="Y10" s="110"/>
      <c r="Z10" s="118" t="s">
        <v>18</v>
      </c>
      <c r="AA10" s="118">
        <v>13</v>
      </c>
      <c r="AB10" s="118">
        <v>0</v>
      </c>
      <c r="AC10" s="118">
        <f>$G$9*AA10%</f>
        <v>69.7203</v>
      </c>
      <c r="AD10" s="120"/>
      <c r="AE10" s="120"/>
      <c r="AF10" s="119"/>
      <c r="AG10" s="123"/>
      <c r="AH10" s="123"/>
      <c r="AI10" s="123"/>
      <c r="AJ10" s="113"/>
      <c r="AK10" s="123"/>
      <c r="AL10" s="123"/>
      <c r="AM10" s="123"/>
      <c r="AN10" s="123"/>
      <c r="AO10" s="123"/>
      <c r="AP10" s="123"/>
      <c r="AQ10" s="123"/>
      <c r="AR10" s="113"/>
      <c r="AS10" s="113"/>
    </row>
    <row r="11" spans="1:45" ht="12.75">
      <c r="A11" s="86"/>
      <c r="B11" s="128"/>
      <c r="C11" s="137" t="s">
        <v>971</v>
      </c>
      <c r="D11" s="129"/>
      <c r="E11" s="129"/>
      <c r="F11" s="129"/>
      <c r="G11" s="28"/>
      <c r="H11" s="137" t="s">
        <v>9</v>
      </c>
      <c r="I11" s="129"/>
      <c r="J11" s="35"/>
      <c r="K11" s="36" t="s">
        <v>778</v>
      </c>
      <c r="L11" s="36"/>
      <c r="M11" s="36"/>
      <c r="N11" s="58">
        <f>IF(AND(D1&lt;&gt;"Ü",D33&lt;&gt;"Ü",F1="G",A19=1),ROUND((L1*400*G15/30+(2-L1)*(H1-400*G15/30))*(G9/H1),2),IF(AND(D1="G",D33="U"),ROUND(L1*400*G15/30+(2-L1)*(G9-400*G15/30),2),IF(AND(D1="U",D33="U",F1="G"),ROUND((L1*400*G15/30+(2-L1)*(H1-400*G15/30))*(G9/H1),2),IF(AND(D1="U",D33="U",F1="U",A19=1),ROUND(G9*L1,2),G9))))</f>
        <v>469.65</v>
      </c>
      <c r="O11" s="60"/>
      <c r="P11" s="42"/>
      <c r="Q11" s="110"/>
      <c r="R11" s="110"/>
      <c r="S11" s="110"/>
      <c r="T11" s="110"/>
      <c r="U11" s="110"/>
      <c r="V11" s="110"/>
      <c r="W11" s="110"/>
      <c r="X11" s="110"/>
      <c r="Y11" s="110"/>
      <c r="Z11" s="118" t="s">
        <v>19</v>
      </c>
      <c r="AA11" s="118">
        <v>15</v>
      </c>
      <c r="AB11" s="118">
        <v>0</v>
      </c>
      <c r="AC11" s="118">
        <f>$G$9*AA11%</f>
        <v>80.44649999999999</v>
      </c>
      <c r="AD11" s="120"/>
      <c r="AE11" s="120"/>
      <c r="AF11" s="119"/>
      <c r="AG11" s="123"/>
      <c r="AH11" s="123"/>
      <c r="AI11" s="123"/>
      <c r="AJ11" s="113"/>
      <c r="AK11" s="123"/>
      <c r="AL11" s="123"/>
      <c r="AM11" s="123"/>
      <c r="AN11" s="123"/>
      <c r="AO11" s="123"/>
      <c r="AP11" s="123"/>
      <c r="AQ11" s="123"/>
      <c r="AR11" s="113"/>
      <c r="AS11" s="113"/>
    </row>
    <row r="12" spans="1:45" ht="9.75" customHeight="1">
      <c r="A12" s="86"/>
      <c r="B12" s="128"/>
      <c r="C12" s="129"/>
      <c r="D12" s="129"/>
      <c r="E12" s="129"/>
      <c r="F12" s="129"/>
      <c r="G12" s="129"/>
      <c r="H12" s="129"/>
      <c r="I12" s="129"/>
      <c r="J12" s="35"/>
      <c r="K12" s="45"/>
      <c r="L12" s="36"/>
      <c r="M12" s="36"/>
      <c r="N12" s="46"/>
      <c r="O12" s="45">
        <f>IF(AE5="Achtung -&gt; Gleitzone"," €","")</f>
      </c>
      <c r="P12" s="42"/>
      <c r="Q12" s="110"/>
      <c r="R12" s="110"/>
      <c r="S12" s="110"/>
      <c r="T12" s="110"/>
      <c r="U12" s="110"/>
      <c r="V12" s="110"/>
      <c r="W12" s="110"/>
      <c r="X12" s="110"/>
      <c r="Y12" s="110"/>
      <c r="Z12" s="118"/>
      <c r="AA12" s="118"/>
      <c r="AB12" s="118"/>
      <c r="AC12" s="118"/>
      <c r="AD12" s="120"/>
      <c r="AE12" s="120"/>
      <c r="AF12" s="119"/>
      <c r="AG12" s="123"/>
      <c r="AH12" s="123"/>
      <c r="AI12" s="123"/>
      <c r="AJ12" s="113"/>
      <c r="AK12" s="123"/>
      <c r="AL12" s="123"/>
      <c r="AM12" s="123"/>
      <c r="AN12" s="123"/>
      <c r="AO12" s="123"/>
      <c r="AP12" s="123"/>
      <c r="AQ12" s="123"/>
      <c r="AR12" s="113"/>
      <c r="AS12" s="113"/>
    </row>
    <row r="13" spans="1:45" ht="12.75">
      <c r="A13" s="86"/>
      <c r="B13" s="128"/>
      <c r="C13" s="137" t="s">
        <v>5</v>
      </c>
      <c r="D13" s="129"/>
      <c r="E13" s="129"/>
      <c r="F13" s="129"/>
      <c r="G13" s="72">
        <v>0</v>
      </c>
      <c r="H13" s="137" t="s">
        <v>10</v>
      </c>
      <c r="I13" s="129"/>
      <c r="J13" s="35"/>
      <c r="K13" s="36" t="s">
        <v>16</v>
      </c>
      <c r="L13" s="36"/>
      <c r="M13" s="36"/>
      <c r="N13" s="61">
        <f>IF(AND(A21=1,N9&lt;&gt;N11),ROUND(N9,0),ROUND(N11,0))</f>
        <v>470</v>
      </c>
      <c r="O13" s="59"/>
      <c r="P13" s="42"/>
      <c r="Q13" s="110"/>
      <c r="R13" s="110"/>
      <c r="S13" s="110"/>
      <c r="T13" s="110"/>
      <c r="U13" s="110"/>
      <c r="V13" s="110"/>
      <c r="W13" s="110"/>
      <c r="X13" s="110"/>
      <c r="Y13" s="110"/>
      <c r="Z13" s="118" t="s">
        <v>43</v>
      </c>
      <c r="AA13" s="118">
        <v>2</v>
      </c>
      <c r="AB13" s="118">
        <v>0</v>
      </c>
      <c r="AC13" s="118">
        <f>$G$9*AA13%</f>
        <v>10.726199999999999</v>
      </c>
      <c r="AD13" s="120"/>
      <c r="AE13" s="120"/>
      <c r="AF13" s="119"/>
      <c r="AG13" s="123"/>
      <c r="AH13" s="123"/>
      <c r="AI13" s="123"/>
      <c r="AJ13" s="113"/>
      <c r="AK13" s="123"/>
      <c r="AL13" s="123"/>
      <c r="AM13" s="123"/>
      <c r="AN13" s="123"/>
      <c r="AO13" s="123"/>
      <c r="AP13" s="123"/>
      <c r="AQ13" s="123"/>
      <c r="AR13" s="113"/>
      <c r="AS13" s="113"/>
    </row>
    <row r="14" spans="1:45" ht="12.75">
      <c r="A14" s="117"/>
      <c r="B14" s="128"/>
      <c r="C14" s="129"/>
      <c r="D14" s="129"/>
      <c r="E14" s="129"/>
      <c r="F14" s="129"/>
      <c r="G14" s="129"/>
      <c r="H14" s="129"/>
      <c r="I14" s="129"/>
      <c r="J14" s="35"/>
      <c r="K14" s="36"/>
      <c r="L14" s="36"/>
      <c r="M14" s="36"/>
      <c r="N14" s="36"/>
      <c r="O14" s="36"/>
      <c r="P14" s="37"/>
      <c r="Q14" s="110"/>
      <c r="R14" s="110"/>
      <c r="S14" s="110"/>
      <c r="T14" s="110"/>
      <c r="U14" s="110"/>
      <c r="V14" s="110"/>
      <c r="W14" s="110"/>
      <c r="X14" s="110"/>
      <c r="Y14" s="110"/>
      <c r="Z14" s="120"/>
      <c r="AA14" s="120"/>
      <c r="AB14" s="120"/>
      <c r="AC14" s="120"/>
      <c r="AD14" s="120"/>
      <c r="AE14" s="120"/>
      <c r="AF14" s="120"/>
      <c r="AG14" s="123"/>
      <c r="AH14" s="123"/>
      <c r="AI14" s="123"/>
      <c r="AJ14" s="113"/>
      <c r="AK14" s="123"/>
      <c r="AL14" s="123"/>
      <c r="AM14" s="123"/>
      <c r="AN14" s="123"/>
      <c r="AO14" s="123"/>
      <c r="AP14" s="123"/>
      <c r="AQ14" s="123"/>
      <c r="AR14" s="113"/>
      <c r="AS14" s="113"/>
    </row>
    <row r="15" spans="1:45" ht="12.75">
      <c r="A15" s="117"/>
      <c r="B15" s="128"/>
      <c r="C15" s="137" t="s">
        <v>4</v>
      </c>
      <c r="D15" s="129"/>
      <c r="E15" s="129"/>
      <c r="F15" s="129"/>
      <c r="G15" s="29">
        <v>30</v>
      </c>
      <c r="H15" s="137" t="s">
        <v>11</v>
      </c>
      <c r="I15" s="129"/>
      <c r="J15" s="35"/>
      <c r="K15" s="36"/>
      <c r="L15" s="36"/>
      <c r="M15" s="36"/>
      <c r="N15" s="36"/>
      <c r="O15" s="36"/>
      <c r="P15" s="37"/>
      <c r="Q15" s="110"/>
      <c r="R15" s="110"/>
      <c r="S15" s="110"/>
      <c r="T15" s="110"/>
      <c r="U15" s="110"/>
      <c r="V15" s="110"/>
      <c r="W15" s="110"/>
      <c r="X15" s="110"/>
      <c r="Y15" s="110"/>
      <c r="Z15" s="120"/>
      <c r="AA15" s="120"/>
      <c r="AB15" s="120"/>
      <c r="AC15" s="120"/>
      <c r="AD15" s="120"/>
      <c r="AE15" s="120"/>
      <c r="AF15" s="120"/>
      <c r="AG15" s="123"/>
      <c r="AH15" s="123"/>
      <c r="AI15" s="123"/>
      <c r="AJ15" s="113"/>
      <c r="AK15" s="123"/>
      <c r="AL15" s="123"/>
      <c r="AM15" s="123"/>
      <c r="AN15" s="123"/>
      <c r="AO15" s="123"/>
      <c r="AP15" s="123"/>
      <c r="AQ15" s="123"/>
      <c r="AR15" s="113"/>
      <c r="AS15" s="113"/>
    </row>
    <row r="16" spans="1:45" ht="12.75">
      <c r="A16" s="117"/>
      <c r="B16" s="128"/>
      <c r="C16" s="139" t="s">
        <v>2</v>
      </c>
      <c r="D16" s="129"/>
      <c r="E16" s="129"/>
      <c r="F16" s="129"/>
      <c r="G16" s="129"/>
      <c r="H16" s="129"/>
      <c r="I16" s="129"/>
      <c r="J16" s="35"/>
      <c r="K16" s="36" t="s">
        <v>17</v>
      </c>
      <c r="L16" s="36"/>
      <c r="M16" s="36"/>
      <c r="N16" s="36"/>
      <c r="O16" s="36"/>
      <c r="P16" s="37"/>
      <c r="Q16" s="110"/>
      <c r="R16" s="110"/>
      <c r="S16" s="110"/>
      <c r="T16" s="110"/>
      <c r="U16" s="110"/>
      <c r="V16" s="110"/>
      <c r="W16" s="110"/>
      <c r="X16" s="110"/>
      <c r="Y16" s="110"/>
      <c r="Z16" s="118"/>
      <c r="AA16" s="163" t="s">
        <v>44</v>
      </c>
      <c r="AB16" s="118"/>
      <c r="AC16" s="118"/>
      <c r="AD16" s="120"/>
      <c r="AE16" s="120"/>
      <c r="AF16" s="120"/>
      <c r="AG16" s="123"/>
      <c r="AH16" s="123"/>
      <c r="AI16" s="123"/>
      <c r="AJ16" s="113"/>
      <c r="AK16" s="123" t="s">
        <v>40</v>
      </c>
      <c r="AL16" s="123"/>
      <c r="AM16" s="123" t="s">
        <v>909</v>
      </c>
      <c r="AN16" s="123"/>
      <c r="AO16" s="123"/>
      <c r="AP16" s="123"/>
      <c r="AQ16" s="123"/>
      <c r="AR16" s="113"/>
      <c r="AS16" s="113"/>
    </row>
    <row r="17" spans="1:45" ht="12.75">
      <c r="A17" s="117"/>
      <c r="B17" s="128"/>
      <c r="C17" s="129"/>
      <c r="D17" s="129"/>
      <c r="E17" s="129"/>
      <c r="F17" s="129"/>
      <c r="G17" s="129"/>
      <c r="H17" s="129"/>
      <c r="I17" s="129"/>
      <c r="J17" s="35"/>
      <c r="K17" s="36"/>
      <c r="L17" s="36"/>
      <c r="M17" s="36"/>
      <c r="N17" s="36"/>
      <c r="O17" s="36"/>
      <c r="P17" s="37"/>
      <c r="Q17" s="110"/>
      <c r="R17" s="110"/>
      <c r="S17" s="110"/>
      <c r="T17" s="110"/>
      <c r="U17" s="110"/>
      <c r="V17" s="110"/>
      <c r="W17" s="110"/>
      <c r="X17" s="110"/>
      <c r="Y17" s="110"/>
      <c r="Z17" s="118" t="s">
        <v>18</v>
      </c>
      <c r="AA17" s="118">
        <f>G13</f>
        <v>0</v>
      </c>
      <c r="AB17" s="118">
        <f>ROUND($N$11*AA17/200,2)*2-AC17</f>
        <v>0</v>
      </c>
      <c r="AC17" s="118">
        <f>AC3</f>
        <v>0</v>
      </c>
      <c r="AD17" s="120"/>
      <c r="AE17" s="118">
        <f aca="true" t="shared" si="1" ref="AE17:AF19">AB17</f>
        <v>0</v>
      </c>
      <c r="AF17" s="118">
        <f t="shared" si="1"/>
        <v>0</v>
      </c>
      <c r="AG17" s="123"/>
      <c r="AH17" s="123"/>
      <c r="AI17" s="123"/>
      <c r="AJ17" s="113"/>
      <c r="AK17" s="123">
        <f>($N$11*(AA17+0.9)/200)*2-AC17</f>
        <v>4.22685</v>
      </c>
      <c r="AL17" s="123"/>
      <c r="AM17" s="123">
        <f>ROUND(SUM(AK17,AL17),2)</f>
        <v>4.23</v>
      </c>
      <c r="AN17" s="123"/>
      <c r="AO17" s="123">
        <f>IF(OR(AND(H7&gt;2004,G7&gt;6),H7&gt;2005),AM17,AE17)</f>
        <v>4.23</v>
      </c>
      <c r="AP17" s="123"/>
      <c r="AQ17" s="123"/>
      <c r="AR17" s="113"/>
      <c r="AS17" s="113"/>
    </row>
    <row r="18" spans="1:45" ht="25.5">
      <c r="A18" s="117"/>
      <c r="B18" s="128"/>
      <c r="C18" s="129"/>
      <c r="D18" s="129"/>
      <c r="E18" s="129"/>
      <c r="F18" s="129"/>
      <c r="G18" s="129"/>
      <c r="H18" s="129"/>
      <c r="I18" s="129"/>
      <c r="J18" s="35"/>
      <c r="K18" s="36"/>
      <c r="L18" s="47" t="s">
        <v>22</v>
      </c>
      <c r="M18" s="47" t="s">
        <v>23</v>
      </c>
      <c r="N18" s="47" t="s">
        <v>24</v>
      </c>
      <c r="O18" s="47" t="s">
        <v>25</v>
      </c>
      <c r="P18" s="37"/>
      <c r="Q18" s="110"/>
      <c r="R18" s="110"/>
      <c r="S18" s="110"/>
      <c r="T18" s="110"/>
      <c r="U18" s="110"/>
      <c r="V18" s="110"/>
      <c r="W18" s="110"/>
      <c r="X18" s="110"/>
      <c r="Y18" s="110"/>
      <c r="Z18" s="118" t="s">
        <v>19</v>
      </c>
      <c r="AA18" s="118">
        <v>19.9</v>
      </c>
      <c r="AB18" s="118">
        <f>IF(AG18="Achtung -&gt; RV-Verzicht",AC18,ROUND($N$11*AA18/200,2)*2-AC18)</f>
        <v>40.099999999999994</v>
      </c>
      <c r="AC18" s="118">
        <f>AC4</f>
        <v>53.36</v>
      </c>
      <c r="AD18" s="120"/>
      <c r="AE18" s="118">
        <f t="shared" si="1"/>
        <v>40.099999999999994</v>
      </c>
      <c r="AF18" s="118">
        <f t="shared" si="1"/>
        <v>53.36</v>
      </c>
      <c r="AG18" s="121">
        <f>IF($A$21=1,"Achtung -&gt; RV-Verzicht","")</f>
      </c>
      <c r="AH18" s="123"/>
      <c r="AI18" s="123"/>
      <c r="AJ18" s="113"/>
      <c r="AK18" s="123"/>
      <c r="AL18" s="123"/>
      <c r="AM18" s="123"/>
      <c r="AN18" s="123"/>
      <c r="AO18" s="123"/>
      <c r="AP18" s="123"/>
      <c r="AQ18" s="123"/>
      <c r="AR18" s="113"/>
      <c r="AS18" s="113"/>
    </row>
    <row r="19" spans="1:45" ht="12.75">
      <c r="A19" s="89">
        <v>0</v>
      </c>
      <c r="B19" s="128"/>
      <c r="C19" s="129"/>
      <c r="D19" s="129"/>
      <c r="E19" s="129"/>
      <c r="F19" s="129"/>
      <c r="G19" s="129"/>
      <c r="H19" s="129"/>
      <c r="I19" s="129"/>
      <c r="J19" s="35"/>
      <c r="K19" s="48" t="s">
        <v>18</v>
      </c>
      <c r="L19" s="88">
        <f>IF(O7="P",AA10,AA3)</f>
        <v>0</v>
      </c>
      <c r="M19" s="49">
        <f>IF($O$7="V",AF3,IF($O$7="P",AC10,AF17))</f>
        <v>0</v>
      </c>
      <c r="N19" s="49">
        <f>IF($O$7="V",AO3,IF($O$7="P",AB10,AO17))</f>
        <v>4.23</v>
      </c>
      <c r="O19" s="49">
        <f>M19+N19</f>
        <v>4.23</v>
      </c>
      <c r="P19" s="37"/>
      <c r="Q19" s="110"/>
      <c r="R19" s="110"/>
      <c r="S19" s="110"/>
      <c r="T19" s="110"/>
      <c r="U19" s="110"/>
      <c r="V19" s="110"/>
      <c r="W19" s="110"/>
      <c r="X19" s="110"/>
      <c r="Y19" s="110"/>
      <c r="Z19" s="118" t="s">
        <v>20</v>
      </c>
      <c r="AA19" s="118">
        <v>2.8</v>
      </c>
      <c r="AB19" s="118">
        <f>ROUND($N$11*AA19/200,2)*2-AC19</f>
        <v>5.65</v>
      </c>
      <c r="AC19" s="118">
        <f>AC5</f>
        <v>7.51</v>
      </c>
      <c r="AD19" s="120"/>
      <c r="AE19" s="118">
        <f t="shared" si="1"/>
        <v>5.65</v>
      </c>
      <c r="AF19" s="118">
        <f t="shared" si="1"/>
        <v>7.51</v>
      </c>
      <c r="AG19" s="123"/>
      <c r="AH19" s="123"/>
      <c r="AI19" s="123"/>
      <c r="AJ19" s="113"/>
      <c r="AK19" s="123"/>
      <c r="AL19" s="123"/>
      <c r="AM19" s="123"/>
      <c r="AN19" s="123"/>
      <c r="AO19" s="123"/>
      <c r="AP19" s="123"/>
      <c r="AQ19" s="123"/>
      <c r="AR19" s="113"/>
      <c r="AS19" s="113"/>
    </row>
    <row r="20" spans="1:45" ht="12.75">
      <c r="A20" s="89">
        <v>0</v>
      </c>
      <c r="B20" s="128"/>
      <c r="C20" s="129"/>
      <c r="D20" s="129"/>
      <c r="E20" s="129"/>
      <c r="F20" s="129"/>
      <c r="G20" s="129"/>
      <c r="H20" s="129"/>
      <c r="I20" s="129"/>
      <c r="J20" s="35"/>
      <c r="K20" s="48" t="s">
        <v>19</v>
      </c>
      <c r="L20" s="88">
        <f>IF(O7="P",AA11,AA4)</f>
        <v>19.9</v>
      </c>
      <c r="M20" s="49">
        <f>IF($O$7="V",AF4,IF($O$7="P",AC11,AF18))</f>
        <v>53.36</v>
      </c>
      <c r="N20" s="49">
        <f>IF($O$7="V",AE4,IF($O$7="P",AB11,AE18))</f>
        <v>40.099999999999994</v>
      </c>
      <c r="O20" s="49">
        <f>M20+N20</f>
        <v>93.46</v>
      </c>
      <c r="P20" s="37"/>
      <c r="Q20" s="110"/>
      <c r="R20" s="110"/>
      <c r="S20" s="110"/>
      <c r="T20" s="110"/>
      <c r="U20" s="110"/>
      <c r="V20" s="110"/>
      <c r="W20" s="110"/>
      <c r="X20" s="110"/>
      <c r="Y20" s="110"/>
      <c r="Z20" s="118" t="s">
        <v>21</v>
      </c>
      <c r="AA20" s="118">
        <v>1.95</v>
      </c>
      <c r="AB20" s="118">
        <f>ROUND($N$11*AA20/200,2)*2-AC20</f>
        <v>3.9299999999999997</v>
      </c>
      <c r="AC20" s="118">
        <f>AC6</f>
        <v>5.23</v>
      </c>
      <c r="AD20" s="120"/>
      <c r="AE20" s="118">
        <f>IF(A22=1,AI20,AB20)</f>
        <v>3.9299999999999997</v>
      </c>
      <c r="AF20" s="118">
        <f>AC20</f>
        <v>5.23</v>
      </c>
      <c r="AG20" s="122" t="s">
        <v>887</v>
      </c>
      <c r="AH20" s="123">
        <v>1.95</v>
      </c>
      <c r="AI20" s="123">
        <f>ROUND($N$11*AH20/200,2)*2-AC20</f>
        <v>3.9299999999999997</v>
      </c>
      <c r="AJ20" s="113"/>
      <c r="AK20" s="123"/>
      <c r="AL20" s="123"/>
      <c r="AM20" s="123"/>
      <c r="AN20" s="123"/>
      <c r="AO20" s="123"/>
      <c r="AP20" s="123"/>
      <c r="AQ20" s="123"/>
      <c r="AR20" s="113"/>
      <c r="AS20" s="113"/>
    </row>
    <row r="21" spans="1:45" ht="12.75">
      <c r="A21" s="89">
        <v>0</v>
      </c>
      <c r="B21" s="128"/>
      <c r="C21" s="129"/>
      <c r="D21" s="129"/>
      <c r="E21" s="129"/>
      <c r="F21" s="129"/>
      <c r="G21" s="129"/>
      <c r="H21" s="129"/>
      <c r="I21" s="129"/>
      <c r="J21" s="35"/>
      <c r="K21" s="48" t="str">
        <f>IF(O7="P","","AV")</f>
        <v>AV</v>
      </c>
      <c r="L21" s="88">
        <f>IF(O7="P","",AA5)</f>
        <v>2.8</v>
      </c>
      <c r="M21" s="49">
        <f>IF(L21="","",IF(AND(H7&gt;2002,A23=1),0,IF($O$7="V",AF5,IF($O$7="P","",AF19))))</f>
        <v>7.51</v>
      </c>
      <c r="N21" s="49">
        <f>IF($O$7="V",AE5,IF($O$7="P","",AE19))</f>
        <v>5.65</v>
      </c>
      <c r="O21" s="49">
        <f>IF(O7="P","",M21+N21)</f>
        <v>13.16</v>
      </c>
      <c r="P21" s="37"/>
      <c r="Q21" s="110"/>
      <c r="R21" s="110"/>
      <c r="S21" s="110"/>
      <c r="T21" s="110"/>
      <c r="U21" s="110"/>
      <c r="V21" s="110"/>
      <c r="W21" s="110"/>
      <c r="X21" s="110"/>
      <c r="Y21" s="110"/>
      <c r="Z21" s="118" t="s">
        <v>48</v>
      </c>
      <c r="AA21" s="118">
        <v>0.35</v>
      </c>
      <c r="AB21" s="118">
        <f>ROUND($N$11*1.7/200,2)*2-AC21</f>
        <v>6.1000000000000005</v>
      </c>
      <c r="AC21" s="118">
        <f>AC7</f>
        <v>1.88</v>
      </c>
      <c r="AD21" s="120"/>
      <c r="AE21" s="118">
        <f>IF(AND(A22=1,H7&gt;2004),ROUND($N$11*1.95/200,2)*2-AC21,AB21)</f>
        <v>6.1000000000000005</v>
      </c>
      <c r="AF21" s="118">
        <f>AC21</f>
        <v>1.88</v>
      </c>
      <c r="AG21" s="122"/>
      <c r="AH21" s="123"/>
      <c r="AI21" s="123"/>
      <c r="AJ21" s="113"/>
      <c r="AK21" s="123"/>
      <c r="AL21" s="123"/>
      <c r="AM21" s="123"/>
      <c r="AN21" s="123"/>
      <c r="AO21" s="123"/>
      <c r="AP21" s="123"/>
      <c r="AQ21" s="123"/>
      <c r="AR21" s="113"/>
      <c r="AS21" s="113"/>
    </row>
    <row r="22" spans="1:45" ht="12.75">
      <c r="A22" s="89">
        <v>0</v>
      </c>
      <c r="B22" s="128"/>
      <c r="C22" s="129"/>
      <c r="D22" s="129"/>
      <c r="E22" s="129"/>
      <c r="F22" s="129"/>
      <c r="G22" s="129"/>
      <c r="H22" s="129"/>
      <c r="I22" s="129"/>
      <c r="J22" s="35"/>
      <c r="K22" s="48" t="str">
        <f>IF(O7="P","St","PV")</f>
        <v>PV</v>
      </c>
      <c r="L22" s="88">
        <v>1.95</v>
      </c>
      <c r="M22" s="49">
        <v>5.23</v>
      </c>
      <c r="N22" s="49">
        <v>3.93</v>
      </c>
      <c r="O22" s="49">
        <f>M22+N22</f>
        <v>9.16</v>
      </c>
      <c r="P22" s="37"/>
      <c r="Q22" s="110"/>
      <c r="R22" s="110"/>
      <c r="S22" s="110"/>
      <c r="T22" s="110"/>
      <c r="U22" s="110"/>
      <c r="V22" s="110"/>
      <c r="W22" s="110"/>
      <c r="X22" s="110"/>
      <c r="Y22" s="110"/>
      <c r="Z22" s="120"/>
      <c r="AA22" s="120"/>
      <c r="AB22" s="120"/>
      <c r="AC22" s="120"/>
      <c r="AD22" s="120"/>
      <c r="AE22" s="120"/>
      <c r="AF22" s="120"/>
      <c r="AG22" s="122"/>
      <c r="AH22" s="122" t="s">
        <v>888</v>
      </c>
      <c r="AI22" s="122">
        <f>AI20-AB20</f>
        <v>0</v>
      </c>
      <c r="AJ22" s="112"/>
      <c r="AK22" s="122">
        <f>AK17-AE17</f>
        <v>4.22685</v>
      </c>
      <c r="AL22" s="122"/>
      <c r="AM22" s="122"/>
      <c r="AN22" s="122"/>
      <c r="AO22" s="122"/>
      <c r="AP22" s="122"/>
      <c r="AQ22" s="122"/>
      <c r="AR22" s="112"/>
      <c r="AS22" s="112"/>
    </row>
    <row r="23" spans="1:45" ht="12.75">
      <c r="A23" s="89">
        <v>0</v>
      </c>
      <c r="B23" s="128"/>
      <c r="C23" s="129"/>
      <c r="D23" s="129"/>
      <c r="E23" s="129"/>
      <c r="F23" s="129"/>
      <c r="G23" s="129"/>
      <c r="H23" s="129"/>
      <c r="I23" s="129"/>
      <c r="J23" s="35"/>
      <c r="K23" s="36"/>
      <c r="L23" s="36"/>
      <c r="M23" s="36"/>
      <c r="N23" s="36"/>
      <c r="O23" s="36"/>
      <c r="P23" s="37"/>
      <c r="Q23" s="110"/>
      <c r="R23" s="110"/>
      <c r="S23" s="110"/>
      <c r="T23" s="110"/>
      <c r="U23" s="110"/>
      <c r="V23" s="110"/>
      <c r="W23" s="110"/>
      <c r="X23" s="110"/>
      <c r="Y23" s="110"/>
      <c r="Z23" s="120"/>
      <c r="AA23" s="120"/>
      <c r="AB23" s="120"/>
      <c r="AC23" s="120"/>
      <c r="AD23" s="120"/>
      <c r="AE23" s="120"/>
      <c r="AF23" s="120"/>
      <c r="AG23" s="121"/>
      <c r="AH23" s="121"/>
      <c r="AI23" s="121"/>
      <c r="AJ23" s="111"/>
      <c r="AK23" s="121"/>
      <c r="AL23" s="121"/>
      <c r="AM23" s="121"/>
      <c r="AN23" s="121"/>
      <c r="AO23" s="121"/>
      <c r="AP23" s="121"/>
      <c r="AQ23" s="121"/>
      <c r="AR23" s="111"/>
      <c r="AS23" s="111"/>
    </row>
    <row r="24" spans="1:45" ht="13.5" thickBot="1">
      <c r="A24" s="117"/>
      <c r="B24" s="128"/>
      <c r="C24" s="129"/>
      <c r="D24" s="129"/>
      <c r="E24" s="129"/>
      <c r="F24" s="129"/>
      <c r="G24" s="129"/>
      <c r="H24" s="129"/>
      <c r="I24" s="129"/>
      <c r="J24" s="35"/>
      <c r="K24" s="50" t="s">
        <v>746</v>
      </c>
      <c r="L24" s="51"/>
      <c r="M24" s="52">
        <f>SUM(ROUND(M19,2),ROUND(M20,2),M21,ROUND(M22,2))</f>
        <v>66.1</v>
      </c>
      <c r="N24" s="52">
        <f>SUM(ROUND(N19,2),ROUND(N20,2),N21,ROUND(N22,2))</f>
        <v>53.91</v>
      </c>
      <c r="O24" s="52">
        <f>SUM(ROUND(O19,2),ROUND(O20,2),O21,ROUND(O22,2))</f>
        <v>120.00999999999999</v>
      </c>
      <c r="P24" s="37"/>
      <c r="Q24" s="110"/>
      <c r="R24" s="110"/>
      <c r="S24" s="110"/>
      <c r="T24" s="110"/>
      <c r="U24" s="110"/>
      <c r="V24" s="110"/>
      <c r="W24" s="110"/>
      <c r="X24" s="110"/>
      <c r="Y24" s="110"/>
      <c r="Z24" s="164" t="s">
        <v>748</v>
      </c>
      <c r="AA24" s="165"/>
      <c r="AB24" s="165"/>
      <c r="AC24" s="165"/>
      <c r="AD24" s="165"/>
      <c r="AE24" s="165"/>
      <c r="AF24" s="165"/>
      <c r="AG24" s="124"/>
      <c r="AH24" s="124"/>
      <c r="AI24" s="124"/>
      <c r="AJ24" s="115"/>
      <c r="AK24" s="124"/>
      <c r="AL24" s="124"/>
      <c r="AM24" s="124"/>
      <c r="AN24" s="124"/>
      <c r="AO24" s="124"/>
      <c r="AP24" s="124"/>
      <c r="AQ24" s="124"/>
      <c r="AR24" s="115"/>
      <c r="AS24" s="115"/>
    </row>
    <row r="25" spans="1:45" ht="30" customHeight="1" thickTop="1">
      <c r="A25" s="117"/>
      <c r="B25" s="128"/>
      <c r="C25" s="129"/>
      <c r="D25" s="129"/>
      <c r="E25" s="129"/>
      <c r="F25" s="129"/>
      <c r="G25" s="129"/>
      <c r="H25" s="129"/>
      <c r="I25" s="129"/>
      <c r="J25" s="35"/>
      <c r="K25" s="171" t="s">
        <v>912</v>
      </c>
      <c r="L25" s="171"/>
      <c r="M25" s="171"/>
      <c r="N25" s="171"/>
      <c r="O25" s="171"/>
      <c r="P25" s="37"/>
      <c r="Q25" s="114"/>
      <c r="R25" s="114"/>
      <c r="S25" s="114"/>
      <c r="T25" s="114"/>
      <c r="U25" s="114"/>
      <c r="V25" s="114"/>
      <c r="W25" s="114"/>
      <c r="X25" s="114"/>
      <c r="Y25" s="114"/>
      <c r="Z25" s="165" t="s">
        <v>749</v>
      </c>
      <c r="AA25" s="165"/>
      <c r="AB25" s="165" t="s">
        <v>754</v>
      </c>
      <c r="AC25" s="165"/>
      <c r="AD25" s="165"/>
      <c r="AE25" s="165" t="s">
        <v>758</v>
      </c>
      <c r="AF25" s="165"/>
      <c r="AG25" s="124"/>
      <c r="AH25" s="124"/>
      <c r="AI25" s="124"/>
      <c r="AJ25" s="115"/>
      <c r="AK25" s="124"/>
      <c r="AL25" s="124"/>
      <c r="AM25" s="124"/>
      <c r="AN25" s="124"/>
      <c r="AO25" s="124"/>
      <c r="AP25" s="124"/>
      <c r="AQ25" s="124"/>
      <c r="AR25" s="115"/>
      <c r="AS25" s="115"/>
    </row>
    <row r="26" spans="1:45" ht="12.75">
      <c r="A26" s="86"/>
      <c r="B26" s="128"/>
      <c r="C26" s="133"/>
      <c r="D26" s="129"/>
      <c r="E26" s="129"/>
      <c r="F26" s="129"/>
      <c r="G26" s="129"/>
      <c r="H26" s="129"/>
      <c r="I26" s="129"/>
      <c r="J26" s="35"/>
      <c r="K26" s="38" t="s">
        <v>762</v>
      </c>
      <c r="L26" s="36"/>
      <c r="M26" s="36"/>
      <c r="N26" s="36"/>
      <c r="O26" s="36"/>
      <c r="P26" s="37"/>
      <c r="Q26" s="114"/>
      <c r="R26" s="114"/>
      <c r="S26" s="114"/>
      <c r="T26" s="114"/>
      <c r="U26" s="114"/>
      <c r="V26" s="114"/>
      <c r="W26" s="114"/>
      <c r="X26" s="114"/>
      <c r="Y26" s="114"/>
      <c r="Z26" s="165" t="s">
        <v>750</v>
      </c>
      <c r="AA26" s="166" t="str">
        <f>IF(AND(D1="U",F1="U",A19=0),"J","N")</f>
        <v>N</v>
      </c>
      <c r="AB26" s="165" t="s">
        <v>755</v>
      </c>
      <c r="AC26" s="166" t="str">
        <f>IF(D1="Ü","J","N")</f>
        <v>N</v>
      </c>
      <c r="AD26" s="165"/>
      <c r="AE26" s="165" t="s">
        <v>759</v>
      </c>
      <c r="AF26" s="166" t="str">
        <f>IF(AND(D1="G",D33="U"),"J","N")</f>
        <v>J</v>
      </c>
      <c r="AG26" s="124"/>
      <c r="AH26" s="124"/>
      <c r="AI26" s="124"/>
      <c r="AJ26" s="115"/>
      <c r="AK26" s="124"/>
      <c r="AL26" s="124"/>
      <c r="AM26" s="124"/>
      <c r="AN26" s="124"/>
      <c r="AO26" s="124"/>
      <c r="AP26" s="124"/>
      <c r="AQ26" s="124"/>
      <c r="AR26" s="115"/>
      <c r="AS26" s="115"/>
    </row>
    <row r="27" spans="1:45" ht="12.75" customHeight="1">
      <c r="A27" s="86"/>
      <c r="B27" s="128"/>
      <c r="C27" s="129"/>
      <c r="D27" s="129"/>
      <c r="E27" s="129"/>
      <c r="F27" s="129"/>
      <c r="G27" s="129"/>
      <c r="H27" s="129"/>
      <c r="I27" s="129"/>
      <c r="J27" s="35"/>
      <c r="K27" s="45">
        <f>IF(A19=1,"Anwendung Gleitzone auch bei Unterschreitung von 400,01 €.","")</f>
      </c>
      <c r="L27" s="36"/>
      <c r="M27" s="36"/>
      <c r="N27" s="36"/>
      <c r="O27" s="36"/>
      <c r="P27" s="37"/>
      <c r="Q27" s="114"/>
      <c r="R27" s="114"/>
      <c r="S27" s="114"/>
      <c r="T27" s="114"/>
      <c r="U27" s="114"/>
      <c r="V27" s="114"/>
      <c r="W27" s="114"/>
      <c r="X27" s="114"/>
      <c r="Y27" s="114"/>
      <c r="Z27" s="165"/>
      <c r="AA27" s="166"/>
      <c r="AB27" s="165"/>
      <c r="AC27" s="166"/>
      <c r="AD27" s="165"/>
      <c r="AE27" s="165"/>
      <c r="AF27" s="166"/>
      <c r="AG27" s="124"/>
      <c r="AH27" s="124"/>
      <c r="AI27" s="124"/>
      <c r="AJ27" s="115"/>
      <c r="AK27" s="124"/>
      <c r="AL27" s="124"/>
      <c r="AM27" s="124"/>
      <c r="AN27" s="124"/>
      <c r="AO27" s="124"/>
      <c r="AP27" s="124"/>
      <c r="AQ27" s="124"/>
      <c r="AR27" s="115"/>
      <c r="AS27" s="115"/>
    </row>
    <row r="28" spans="1:45" ht="12.75">
      <c r="A28" s="86"/>
      <c r="B28" s="128"/>
      <c r="C28" s="133" t="s">
        <v>6</v>
      </c>
      <c r="D28" s="129"/>
      <c r="E28" s="129"/>
      <c r="F28" s="129"/>
      <c r="G28" s="129"/>
      <c r="H28" s="129"/>
      <c r="I28" s="129"/>
      <c r="J28" s="35"/>
      <c r="K28" s="45">
        <f>IF(A20=1,"Beschäftigung in Sachsen.","")</f>
      </c>
      <c r="L28" s="36"/>
      <c r="M28" s="36"/>
      <c r="N28" s="36"/>
      <c r="O28" s="36"/>
      <c r="P28" s="37"/>
      <c r="Q28" s="114"/>
      <c r="R28" s="114"/>
      <c r="S28" s="114"/>
      <c r="T28" s="114"/>
      <c r="U28" s="114"/>
      <c r="V28" s="114"/>
      <c r="W28" s="114"/>
      <c r="X28" s="114"/>
      <c r="Y28" s="114"/>
      <c r="Z28" s="165" t="s">
        <v>751</v>
      </c>
      <c r="AA28" s="166" t="str">
        <f>IF(AND(D1="U",D33="Ü",A19=0),"J","N")</f>
        <v>N</v>
      </c>
      <c r="AB28" s="165" t="s">
        <v>756</v>
      </c>
      <c r="AC28" s="166" t="str">
        <f>IF(AND(D1="G",D33="G",F1="Ü"),"J","N")</f>
        <v>N</v>
      </c>
      <c r="AD28" s="165"/>
      <c r="AE28" s="165" t="s">
        <v>760</v>
      </c>
      <c r="AF28" s="166" t="str">
        <f>IF(AND(D1="U",D33="U",F1="G"),"J","N")</f>
        <v>N</v>
      </c>
      <c r="AG28" s="124"/>
      <c r="AH28" s="124"/>
      <c r="AI28" s="124"/>
      <c r="AJ28" s="115"/>
      <c r="AK28" s="124"/>
      <c r="AL28" s="124"/>
      <c r="AM28" s="124"/>
      <c r="AN28" s="124"/>
      <c r="AO28" s="124"/>
      <c r="AP28" s="124"/>
      <c r="AQ28" s="124"/>
      <c r="AR28" s="115"/>
      <c r="AS28" s="115"/>
    </row>
    <row r="29" spans="1:45" ht="12.75">
      <c r="A29" s="86"/>
      <c r="B29" s="128"/>
      <c r="C29" s="137" t="s">
        <v>38</v>
      </c>
      <c r="D29" s="129"/>
      <c r="E29" s="129"/>
      <c r="F29" s="129"/>
      <c r="G29" s="129"/>
      <c r="H29" s="129"/>
      <c r="I29" s="129"/>
      <c r="J29" s="35"/>
      <c r="K29" s="45">
        <f>IF(A21=1,"Verzichtserklärung Gleitzone bezüglich Rentenversicherung.","")</f>
      </c>
      <c r="L29" s="36"/>
      <c r="M29" s="36"/>
      <c r="N29" s="36"/>
      <c r="O29" s="36"/>
      <c r="P29" s="37"/>
      <c r="Q29" s="114"/>
      <c r="R29" s="114"/>
      <c r="S29" s="114"/>
      <c r="T29" s="114"/>
      <c r="U29" s="114"/>
      <c r="V29" s="114"/>
      <c r="W29" s="114"/>
      <c r="X29" s="114"/>
      <c r="Y29" s="114"/>
      <c r="Z29" s="165" t="s">
        <v>752</v>
      </c>
      <c r="AA29" s="166" t="str">
        <f>IF(AND(D1="U",D33="G",A19=0),"J","N")</f>
        <v>N</v>
      </c>
      <c r="AB29" s="165" t="s">
        <v>757</v>
      </c>
      <c r="AC29" s="166" t="str">
        <f>IF(AND(D1="G",D33="Ü"),"J","N")</f>
        <v>N</v>
      </c>
      <c r="AD29" s="165"/>
      <c r="AE29" s="165" t="s">
        <v>929</v>
      </c>
      <c r="AF29" s="166" t="str">
        <f>IF(AND(D1="U",O7="G"),"J","N")</f>
        <v>N</v>
      </c>
      <c r="AG29" s="124"/>
      <c r="AH29" s="124"/>
      <c r="AI29" s="124"/>
      <c r="AJ29" s="115"/>
      <c r="AK29" s="124"/>
      <c r="AL29" s="124"/>
      <c r="AM29" s="124"/>
      <c r="AN29" s="124"/>
      <c r="AO29" s="124"/>
      <c r="AP29" s="124"/>
      <c r="AQ29" s="124"/>
      <c r="AR29" s="115"/>
      <c r="AS29" s="115"/>
    </row>
    <row r="30" spans="1:45" ht="12.75">
      <c r="A30" s="86"/>
      <c r="B30" s="128"/>
      <c r="C30" s="137" t="s">
        <v>972</v>
      </c>
      <c r="D30" s="129"/>
      <c r="E30" s="129"/>
      <c r="F30" s="129"/>
      <c r="G30" s="129"/>
      <c r="H30" s="136"/>
      <c r="I30" s="129"/>
      <c r="J30" s="35"/>
      <c r="K30" s="45">
        <f>IF(AND(A22=1,H7&gt;2004,OR(AC30="J",AF30="J",A19=1)),"Pflege-Zusatzbeitrag 0,25% für Kinderlose ab 2005.","")</f>
      </c>
      <c r="L30" s="36"/>
      <c r="M30" s="36"/>
      <c r="N30" s="36"/>
      <c r="O30" s="36"/>
      <c r="P30" s="37"/>
      <c r="Q30" s="114"/>
      <c r="R30" s="114"/>
      <c r="S30" s="114"/>
      <c r="T30" s="114"/>
      <c r="U30" s="114"/>
      <c r="V30" s="114"/>
      <c r="W30" s="114"/>
      <c r="X30" s="114"/>
      <c r="Y30" s="114"/>
      <c r="Z30" s="165" t="s">
        <v>753</v>
      </c>
      <c r="AA30" s="167" t="str">
        <f>IF(OR(AA26="J",AA28="J",AA29="J"),"J","N")</f>
        <v>N</v>
      </c>
      <c r="AB30" s="167"/>
      <c r="AC30" s="167" t="str">
        <f>IF(OR(AC26="J",AC28="J",AC29="J"),"J","N")</f>
        <v>N</v>
      </c>
      <c r="AD30" s="167"/>
      <c r="AE30" s="167"/>
      <c r="AF30" s="167" t="str">
        <f>IF(OR(AF26="J",AF28="J",AF29="J"),"J","N")</f>
        <v>J</v>
      </c>
      <c r="AG30" s="124"/>
      <c r="AH30" s="124" t="s">
        <v>889</v>
      </c>
      <c r="AI30" s="124">
        <f>IF(AND(H7&gt;2004,AC30="J",A22=1),AI8,IF(AND(H7&gt;2004,AF30="J",A22=1),AI22,0))</f>
        <v>0</v>
      </c>
      <c r="AJ30" s="115"/>
      <c r="AK30" s="124"/>
      <c r="AL30" s="124"/>
      <c r="AM30" s="124"/>
      <c r="AN30" s="124"/>
      <c r="AO30" s="124"/>
      <c r="AP30" s="124"/>
      <c r="AQ30" s="124"/>
      <c r="AR30" s="115"/>
      <c r="AS30" s="115"/>
    </row>
    <row r="31" spans="1:45" ht="12.75">
      <c r="A31" s="86"/>
      <c r="B31" s="128"/>
      <c r="C31" s="137" t="s">
        <v>973</v>
      </c>
      <c r="D31" s="129"/>
      <c r="E31" s="129"/>
      <c r="F31" s="129"/>
      <c r="G31" s="129"/>
      <c r="H31" s="129"/>
      <c r="I31" s="129"/>
      <c r="J31" s="35"/>
      <c r="K31" s="45">
        <f>IF(AND(H7&gt;2002,A23=1),"Beschäftigung eines ehemals arbeitslosen über-55-Jährigen.","")</f>
      </c>
      <c r="L31" s="36"/>
      <c r="M31" s="36"/>
      <c r="N31" s="36"/>
      <c r="O31" s="36"/>
      <c r="P31" s="37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</row>
    <row r="32" spans="1:45" ht="13.5" thickBot="1">
      <c r="A32" s="86"/>
      <c r="B32" s="134"/>
      <c r="C32" s="135"/>
      <c r="D32" s="135"/>
      <c r="E32" s="135"/>
      <c r="F32" s="135"/>
      <c r="G32" s="135"/>
      <c r="H32" s="135"/>
      <c r="I32" s="135"/>
      <c r="J32" s="91"/>
      <c r="K32" s="92">
        <f>IF(G15&gt;30,"SV-Tage größer als 30 sind nicht möglich!",IF(G15&lt;&gt;30,"Es wurden SV-Tage vorgegeben.",""))</f>
      </c>
      <c r="L32" s="93"/>
      <c r="M32" s="93"/>
      <c r="N32" s="53"/>
      <c r="O32" s="53"/>
      <c r="P32" s="5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</row>
    <row r="33" spans="1:45" ht="12.75">
      <c r="A33" s="86"/>
      <c r="B33" s="87"/>
      <c r="C33" s="87" t="s">
        <v>747</v>
      </c>
      <c r="D33" s="87" t="str">
        <f>IF(G11*30/G15&lt;400.01,"U",IF(G11*30/G15&gt;800,"Ü","G"))</f>
        <v>U</v>
      </c>
      <c r="E33" s="87"/>
      <c r="F33" s="87"/>
      <c r="G33" s="87"/>
      <c r="H33" s="87"/>
      <c r="I33" s="87"/>
      <c r="J33" s="94"/>
      <c r="K33" s="87"/>
      <c r="L33" s="87"/>
      <c r="M33" s="87"/>
      <c r="N33" s="87"/>
      <c r="O33" s="87"/>
      <c r="P33" s="86"/>
      <c r="Q33" s="75"/>
      <c r="R33" s="30"/>
      <c r="S33" s="30"/>
      <c r="T33" s="30"/>
      <c r="U33" s="30"/>
      <c r="V33" s="30"/>
      <c r="W33" s="30"/>
      <c r="X33" s="57"/>
      <c r="Y33" s="57"/>
      <c r="Z33" s="162"/>
      <c r="AA33" s="162"/>
      <c r="AB33" s="162"/>
      <c r="AC33" s="162"/>
      <c r="AD33" s="162"/>
      <c r="AE33" s="162"/>
      <c r="AF33" s="162"/>
      <c r="AG33" s="105"/>
      <c r="AH33" s="105"/>
      <c r="AI33" s="105"/>
      <c r="AJ33" s="103"/>
      <c r="AK33" s="103"/>
      <c r="AL33" s="103"/>
      <c r="AM33" s="103"/>
      <c r="AN33" s="103"/>
      <c r="AO33" s="103"/>
      <c r="AP33" s="105"/>
      <c r="AQ33" s="105"/>
      <c r="AR33" s="105"/>
      <c r="AS33" s="105"/>
    </row>
    <row r="34" spans="1:45" ht="12.75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76"/>
      <c r="X34" s="66"/>
      <c r="Y34" s="66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</row>
    <row r="35" spans="1:45" ht="12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76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</row>
    <row r="36" spans="1:45" ht="12.7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</row>
    <row r="37" spans="1:45" ht="12.7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</row>
    <row r="38" spans="26:45" ht="12.75"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</row>
    <row r="39" spans="26:45" ht="12.75"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</row>
    <row r="40" spans="26:45" ht="12.75"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</row>
    <row r="41" spans="26:45" ht="12.75"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</row>
    <row r="42" spans="26:45" ht="12.75"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</row>
    <row r="43" spans="26:45" ht="12.75"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</row>
    <row r="44" spans="26:45" ht="12.75"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</row>
    <row r="45" spans="26:45" ht="12.75"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</row>
    <row r="46" spans="26:45" ht="12.75"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</row>
    <row r="47" spans="26:45" ht="12.75"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</row>
    <row r="48" spans="26:45" ht="12.75"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</row>
    <row r="49" spans="26:45" ht="12.75"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</row>
    <row r="50" spans="26:45" ht="12.75"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</row>
  </sheetData>
  <sheetProtection password="F321" sheet="1" objects="1" scenarios="1"/>
  <mergeCells count="2">
    <mergeCell ref="K25:O25"/>
    <mergeCell ref="N3:O3"/>
  </mergeCells>
  <hyperlinks>
    <hyperlink ref="N3:O3" r:id="rId1" display="Deutschen Rentenversicherung"/>
  </hyperlink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I59"/>
  <sheetViews>
    <sheetView showGridLines="0" showRowColHeaders="0" zoomScaleSheetLayoutView="100" workbookViewId="0" topLeftCell="A2">
      <selection activeCell="A2" sqref="A2:I2"/>
    </sheetView>
  </sheetViews>
  <sheetFormatPr defaultColWidth="11.421875" defaultRowHeight="12.75"/>
  <cols>
    <col min="1" max="1" width="3.57421875" style="0" customWidth="1"/>
    <col min="2" max="2" width="15.28125" style="0" customWidth="1"/>
    <col min="3" max="3" width="15.8515625" style="0" customWidth="1"/>
    <col min="4" max="4" width="2.8515625" style="0" customWidth="1"/>
    <col min="5" max="5" width="15.8515625" style="0" bestFit="1" customWidth="1"/>
    <col min="6" max="6" width="2.8515625" style="0" customWidth="1"/>
    <col min="7" max="7" width="15.8515625" style="0" customWidth="1"/>
    <col min="8" max="8" width="6.421875" style="0" customWidth="1"/>
    <col min="9" max="9" width="6.28125" style="0" customWidth="1"/>
    <col min="10" max="10" width="8.00390625" style="0" customWidth="1"/>
    <col min="11" max="11" width="1.7109375" style="0" customWidth="1"/>
  </cols>
  <sheetData>
    <row r="1" spans="1:9" ht="12.75" hidden="1">
      <c r="A1" s="8"/>
      <c r="B1" s="8"/>
      <c r="C1" s="8"/>
      <c r="D1" s="8"/>
      <c r="E1" s="8"/>
      <c r="F1" s="8"/>
      <c r="G1" s="8"/>
      <c r="H1" s="8"/>
      <c r="I1" s="8"/>
    </row>
    <row r="2" spans="1:9" ht="19.5">
      <c r="A2" s="174" t="s">
        <v>763</v>
      </c>
      <c r="B2" s="174"/>
      <c r="C2" s="174"/>
      <c r="D2" s="174"/>
      <c r="E2" s="174"/>
      <c r="F2" s="174"/>
      <c r="G2" s="174"/>
      <c r="H2" s="174"/>
      <c r="I2" s="174"/>
    </row>
    <row r="3" ht="9.75" customHeight="1"/>
    <row r="4" spans="1:9" ht="9.75" customHeight="1">
      <c r="A4" s="8"/>
      <c r="B4" s="8"/>
      <c r="C4" s="8"/>
      <c r="D4" s="8"/>
      <c r="E4" s="8"/>
      <c r="F4" s="8"/>
      <c r="G4" s="8"/>
      <c r="H4" s="8"/>
      <c r="I4" s="8"/>
    </row>
    <row r="5" spans="1:9" ht="14.25">
      <c r="A5" s="11" t="s">
        <v>764</v>
      </c>
      <c r="B5" s="12"/>
      <c r="C5" s="12"/>
      <c r="D5" s="12"/>
      <c r="E5" s="12"/>
      <c r="F5" s="12"/>
      <c r="G5" s="12"/>
      <c r="H5" s="12"/>
      <c r="I5" s="12"/>
    </row>
    <row r="6" spans="1:8" ht="9.75" customHeight="1">
      <c r="A6" s="12"/>
      <c r="B6" s="13"/>
      <c r="C6" s="13"/>
      <c r="D6" s="13"/>
      <c r="E6" s="13"/>
      <c r="F6" s="13"/>
      <c r="G6" s="20" t="s">
        <v>7</v>
      </c>
      <c r="H6" s="21" t="s">
        <v>8</v>
      </c>
    </row>
    <row r="7" spans="1:8" ht="18" customHeight="1">
      <c r="A7" s="12"/>
      <c r="B7" s="13" t="s">
        <v>3</v>
      </c>
      <c r="C7" s="13"/>
      <c r="D7" s="13"/>
      <c r="E7" s="13"/>
      <c r="F7" s="13"/>
      <c r="G7" s="17">
        <f>Berechnung!G7</f>
        <v>1</v>
      </c>
      <c r="H7" s="19">
        <f>Berechnung!H7</f>
        <v>2009</v>
      </c>
    </row>
    <row r="8" spans="1:8" ht="18" customHeight="1">
      <c r="A8" s="12"/>
      <c r="B8" s="13" t="s">
        <v>765</v>
      </c>
      <c r="C8" s="13"/>
      <c r="D8" s="13"/>
      <c r="E8" s="13"/>
      <c r="F8" s="13"/>
      <c r="G8" s="173">
        <f>Berechnung!G9</f>
        <v>536.31</v>
      </c>
      <c r="H8" s="173"/>
    </row>
    <row r="9" spans="1:8" ht="18" customHeight="1">
      <c r="A9" s="12"/>
      <c r="B9" s="13" t="s">
        <v>766</v>
      </c>
      <c r="C9" s="13"/>
      <c r="D9" s="13"/>
      <c r="E9" s="13"/>
      <c r="F9" s="13"/>
      <c r="G9" s="173">
        <f>Berechnung!G11</f>
        <v>0</v>
      </c>
      <c r="H9" s="173"/>
    </row>
    <row r="10" spans="1:8" ht="18" customHeight="1">
      <c r="A10" s="12"/>
      <c r="B10" s="13" t="s">
        <v>767</v>
      </c>
      <c r="C10" s="13"/>
      <c r="D10" s="13"/>
      <c r="E10" s="13"/>
      <c r="F10" s="13"/>
      <c r="G10" s="13"/>
      <c r="H10" s="14" t="str">
        <f>CONCATENATE(Berechnung!G13," %")</f>
        <v>0 %</v>
      </c>
    </row>
    <row r="11" spans="1:8" ht="18" customHeight="1">
      <c r="A11" s="12"/>
      <c r="B11" s="13" t="s">
        <v>768</v>
      </c>
      <c r="C11" s="13"/>
      <c r="D11" s="13"/>
      <c r="E11" s="13"/>
      <c r="F11" s="13"/>
      <c r="G11" s="13"/>
      <c r="H11" s="15">
        <f>Berechnung!G15</f>
        <v>30</v>
      </c>
    </row>
    <row r="12" spans="1:9" ht="15" customHeight="1">
      <c r="A12" s="12"/>
      <c r="B12" s="13"/>
      <c r="C12" s="13"/>
      <c r="D12" s="13"/>
      <c r="E12" s="13"/>
      <c r="F12" s="13"/>
      <c r="G12" s="13"/>
      <c r="H12" s="13"/>
      <c r="I12" s="16"/>
    </row>
    <row r="13" spans="1:8" ht="18" customHeight="1">
      <c r="A13" s="12"/>
      <c r="B13" s="13" t="s">
        <v>769</v>
      </c>
      <c r="C13" s="13"/>
      <c r="D13" s="13"/>
      <c r="E13" s="13"/>
      <c r="F13" s="13"/>
      <c r="G13" s="13"/>
      <c r="H13" s="18" t="str">
        <f>IF(Berechnung!A19=1,"Ja","Nein")</f>
        <v>Nein</v>
      </c>
    </row>
    <row r="14" spans="1:8" ht="18" customHeight="1">
      <c r="A14" s="12"/>
      <c r="B14" s="13" t="s">
        <v>770</v>
      </c>
      <c r="C14" s="13"/>
      <c r="D14" s="13"/>
      <c r="E14" s="13"/>
      <c r="F14" s="13"/>
      <c r="G14" s="13"/>
      <c r="H14" s="18" t="str">
        <f>IF(Berechnung!A20=1,"Ja","Nein")</f>
        <v>Nein</v>
      </c>
    </row>
    <row r="15" spans="1:8" ht="18" customHeight="1">
      <c r="A15" s="12"/>
      <c r="B15" s="13" t="s">
        <v>771</v>
      </c>
      <c r="C15" s="13"/>
      <c r="D15" s="13"/>
      <c r="E15" s="13"/>
      <c r="F15" s="13"/>
      <c r="G15" s="13"/>
      <c r="H15" s="18" t="str">
        <f>IF(Berechnung!A21=1,"Ja","Nein")</f>
        <v>Nein</v>
      </c>
    </row>
    <row r="16" spans="1:9" ht="14.25">
      <c r="A16" s="12"/>
      <c r="B16" s="12" t="s">
        <v>911</v>
      </c>
      <c r="C16" s="12"/>
      <c r="D16" s="12"/>
      <c r="E16" s="12"/>
      <c r="F16" s="12"/>
      <c r="G16" s="12"/>
      <c r="H16" s="18" t="str">
        <f>IF(Berechnung!K30&lt;&gt;"","Ja","Nein")</f>
        <v>Nein</v>
      </c>
      <c r="I16" s="12"/>
    </row>
    <row r="17" spans="1:9" ht="14.25">
      <c r="A17" s="12"/>
      <c r="B17" s="12" t="s">
        <v>902</v>
      </c>
      <c r="C17" s="12"/>
      <c r="D17" s="12"/>
      <c r="E17" s="12"/>
      <c r="F17" s="12"/>
      <c r="G17" s="12"/>
      <c r="H17" s="18" t="str">
        <f>IF(Berechnung!A23=1,"Ja","Nein")</f>
        <v>Nein</v>
      </c>
      <c r="I17" s="12"/>
    </row>
    <row r="18" spans="1:9" ht="14.2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4.25">
      <c r="A19" s="11" t="s">
        <v>779</v>
      </c>
      <c r="B19" s="12"/>
      <c r="C19" s="12"/>
      <c r="D19" s="12"/>
      <c r="E19" s="12"/>
      <c r="F19" s="12"/>
      <c r="G19" s="12"/>
      <c r="H19" s="12"/>
      <c r="I19" s="12"/>
    </row>
    <row r="20" spans="1:9" ht="9.75" customHeight="1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7.25" customHeight="1">
      <c r="A21" s="12"/>
      <c r="B21" s="13"/>
      <c r="C21" s="22" t="s">
        <v>772</v>
      </c>
      <c r="D21" s="23"/>
      <c r="E21" s="22" t="s">
        <v>773</v>
      </c>
      <c r="F21" s="23"/>
      <c r="G21" s="22" t="s">
        <v>774</v>
      </c>
      <c r="H21" s="12"/>
      <c r="I21" s="12"/>
    </row>
    <row r="22" spans="1:9" ht="9.75" customHeight="1">
      <c r="A22" s="12"/>
      <c r="B22" s="13"/>
      <c r="C22" s="13"/>
      <c r="D22" s="13"/>
      <c r="E22" s="13"/>
      <c r="F22" s="13"/>
      <c r="G22" s="13"/>
      <c r="H22" s="12"/>
      <c r="I22" s="12"/>
    </row>
    <row r="23" spans="1:9" ht="17.25" customHeight="1">
      <c r="A23" s="12"/>
      <c r="B23" s="13" t="str">
        <f>CONCATENATE("KV - "&amp;FIXED(Berechnung!L19,1)&amp;" %")</f>
        <v>KV - 0,0 %</v>
      </c>
      <c r="C23" s="24">
        <f>Berechnung!M19</f>
        <v>0</v>
      </c>
      <c r="D23" s="13"/>
      <c r="E23" s="24">
        <f>Berechnung!N19</f>
        <v>4.23</v>
      </c>
      <c r="F23" s="13"/>
      <c r="G23" s="24">
        <f>Berechnung!O19</f>
        <v>4.23</v>
      </c>
      <c r="H23" s="12"/>
      <c r="I23" s="12"/>
    </row>
    <row r="24" spans="1:9" ht="9.75" customHeight="1">
      <c r="A24" s="12"/>
      <c r="B24" s="13"/>
      <c r="C24" s="13"/>
      <c r="D24" s="13"/>
      <c r="E24" s="13"/>
      <c r="F24" s="13"/>
      <c r="G24" s="13"/>
      <c r="H24" s="12"/>
      <c r="I24" s="12"/>
    </row>
    <row r="25" spans="1:9" ht="17.25" customHeight="1">
      <c r="A25" s="12"/>
      <c r="B25" s="13" t="str">
        <f>CONCATENATE("RV - "&amp;FIXED(Berechnung!L20,1)&amp;" %")</f>
        <v>RV - 19,9 %</v>
      </c>
      <c r="C25" s="24">
        <f>Berechnung!M20</f>
        <v>53.36</v>
      </c>
      <c r="D25" s="13"/>
      <c r="E25" s="24">
        <f>Berechnung!N20</f>
        <v>40.099999999999994</v>
      </c>
      <c r="F25" s="13"/>
      <c r="G25" s="24">
        <f>Berechnung!O20</f>
        <v>93.46</v>
      </c>
      <c r="H25" s="12"/>
      <c r="I25" s="12"/>
    </row>
    <row r="26" spans="1:9" ht="9.75" customHeight="1">
      <c r="A26" s="12"/>
      <c r="B26" s="13"/>
      <c r="C26" s="13"/>
      <c r="D26" s="13"/>
      <c r="E26" s="13"/>
      <c r="F26" s="13"/>
      <c r="G26" s="13"/>
      <c r="H26" s="12"/>
      <c r="I26" s="12"/>
    </row>
    <row r="27" spans="1:9" ht="17.25" customHeight="1">
      <c r="A27" s="12"/>
      <c r="B27" s="13" t="str">
        <f>IF(Berechnung!L21&lt;&gt;"",CONCATENATE("BA - "&amp;FIXED(Berechnung!L21,1)&amp;" %"),"")</f>
        <v>BA - 2,8 %</v>
      </c>
      <c r="C27" s="24">
        <f>Berechnung!M21</f>
        <v>7.51</v>
      </c>
      <c r="D27" s="13"/>
      <c r="E27" s="24">
        <f>Berechnung!N21</f>
        <v>5.65</v>
      </c>
      <c r="F27" s="13"/>
      <c r="G27" s="24">
        <f>Berechnung!O21</f>
        <v>13.16</v>
      </c>
      <c r="H27" s="12"/>
      <c r="I27" s="12"/>
    </row>
    <row r="28" spans="1:9" ht="9.75" customHeight="1">
      <c r="A28" s="12"/>
      <c r="B28" s="13"/>
      <c r="C28" s="13"/>
      <c r="D28" s="13"/>
      <c r="E28" s="13"/>
      <c r="F28" s="13"/>
      <c r="G28" s="13"/>
      <c r="H28" s="12"/>
      <c r="I28" s="12"/>
    </row>
    <row r="29" spans="1:9" ht="14.25">
      <c r="A29" s="12"/>
      <c r="B29" s="13" t="str">
        <f>CONCATENATE(Berechnung!K22," - ",Berechnung!L22," %")</f>
        <v>PV - 1,95 %</v>
      </c>
      <c r="C29" s="24">
        <f>Berechnung!M22</f>
        <v>5.23</v>
      </c>
      <c r="D29" s="13"/>
      <c r="E29" s="24">
        <f>Berechnung!N22</f>
        <v>3.93</v>
      </c>
      <c r="F29" s="13"/>
      <c r="G29" s="24">
        <f>Berechnung!O22</f>
        <v>9.16</v>
      </c>
      <c r="H29" s="104">
        <f>LEN(Berechnung!L22)</f>
        <v>4</v>
      </c>
      <c r="I29" s="12"/>
    </row>
    <row r="30" spans="1:9" ht="9.75" customHeight="1">
      <c r="A30" s="12"/>
      <c r="B30" s="13"/>
      <c r="C30" s="13"/>
      <c r="D30" s="13"/>
      <c r="E30" s="13"/>
      <c r="F30" s="13"/>
      <c r="G30" s="13"/>
      <c r="H30" s="12"/>
      <c r="I30" s="12"/>
    </row>
    <row r="31" spans="1:9" ht="17.25" customHeight="1">
      <c r="A31" s="12"/>
      <c r="B31" s="23" t="s">
        <v>775</v>
      </c>
      <c r="C31" s="25">
        <f>Berechnung!M24</f>
        <v>66.1</v>
      </c>
      <c r="D31" s="23"/>
      <c r="E31" s="25">
        <f>Berechnung!N24</f>
        <v>53.91</v>
      </c>
      <c r="F31" s="23"/>
      <c r="G31" s="25">
        <f>Berechnung!O24</f>
        <v>120.00999999999999</v>
      </c>
      <c r="H31" s="12"/>
      <c r="I31" s="12"/>
    </row>
    <row r="32" spans="1:9" ht="10.5" customHeight="1">
      <c r="A32" s="12"/>
      <c r="B32" s="12"/>
      <c r="C32" s="12"/>
      <c r="D32" s="12"/>
      <c r="E32" s="12"/>
      <c r="F32" s="12"/>
      <c r="G32" s="12"/>
      <c r="H32" s="12"/>
      <c r="I32" s="12"/>
    </row>
    <row r="33" spans="1:9" ht="14.25">
      <c r="A33" s="12"/>
      <c r="B33" s="62" t="s">
        <v>16</v>
      </c>
      <c r="C33" s="63">
        <f>Berechnung!N13</f>
        <v>470</v>
      </c>
      <c r="D33" s="12"/>
      <c r="E33" s="12"/>
      <c r="F33" s="12"/>
      <c r="G33" s="12"/>
      <c r="H33" s="12"/>
      <c r="I33" s="12"/>
    </row>
    <row r="34" spans="1:9" ht="12" customHeight="1">
      <c r="A34" s="12"/>
      <c r="B34" s="12"/>
      <c r="C34" s="12"/>
      <c r="D34" s="12"/>
      <c r="E34" s="12"/>
      <c r="F34" s="12"/>
      <c r="G34" s="12"/>
      <c r="H34" s="12"/>
      <c r="I34" s="12"/>
    </row>
    <row r="35" spans="1:9" ht="14.25">
      <c r="A35" s="11" t="s">
        <v>776</v>
      </c>
      <c r="B35" s="12"/>
      <c r="C35" s="12"/>
      <c r="D35" s="12"/>
      <c r="E35" s="12"/>
      <c r="F35" s="12"/>
      <c r="G35" s="12"/>
      <c r="H35" s="12"/>
      <c r="I35" s="12"/>
    </row>
    <row r="36" spans="1:9" ht="12" customHeight="1">
      <c r="A36" s="12"/>
      <c r="B36" s="12"/>
      <c r="C36" s="12"/>
      <c r="D36" s="12"/>
      <c r="E36" s="12"/>
      <c r="F36" s="12"/>
      <c r="G36" s="12"/>
      <c r="H36" s="12"/>
      <c r="I36" s="12"/>
    </row>
    <row r="37" spans="1:9" ht="14.25">
      <c r="A37" s="8"/>
      <c r="B37" s="8">
        <f>IF(Berechnung!O7="P","Sofern Pauschalbeiträge zu zahlen sind, ist die Zuständigkeit der Bundesknappschaft","")</f>
      </c>
      <c r="C37" s="8"/>
      <c r="D37" s="8"/>
      <c r="E37" s="8"/>
      <c r="F37" s="8"/>
      <c r="G37" s="8"/>
      <c r="H37" s="8"/>
      <c r="I37" s="12"/>
    </row>
    <row r="38" spans="1:9" ht="14.25">
      <c r="A38" s="8"/>
      <c r="B38" s="8">
        <f>IF(Berechnung!O7="P","gegeben. Die ggf. zu zahlende Pauschalsteuer wird vereinfachungsweise an diesen","")</f>
      </c>
      <c r="C38" s="8"/>
      <c r="D38" s="8"/>
      <c r="E38" s="8"/>
      <c r="F38" s="8"/>
      <c r="G38" s="8"/>
      <c r="H38" s="8"/>
      <c r="I38" s="12"/>
    </row>
    <row r="39" spans="1:9" ht="14.25">
      <c r="A39" s="8"/>
      <c r="B39" s="8">
        <f>IF(Berechnung!O7="P","SV-Träger überwiesen.","")</f>
      </c>
      <c r="C39" s="8"/>
      <c r="D39" s="8"/>
      <c r="E39" s="8"/>
      <c r="F39" s="8"/>
      <c r="G39" s="8"/>
      <c r="H39" s="8"/>
      <c r="I39" s="12"/>
    </row>
    <row r="40" spans="1:9" ht="14.25">
      <c r="A40" s="8"/>
      <c r="B40" s="8" t="s">
        <v>872</v>
      </c>
      <c r="C40" s="8"/>
      <c r="D40" s="8"/>
      <c r="E40" s="8"/>
      <c r="F40" s="8"/>
      <c r="G40" s="8"/>
      <c r="H40" s="8"/>
      <c r="I40" s="12"/>
    </row>
    <row r="41" spans="1:9" ht="14.25">
      <c r="A41" s="8"/>
      <c r="B41" s="8" t="s">
        <v>873</v>
      </c>
      <c r="C41" s="8"/>
      <c r="D41" s="8"/>
      <c r="E41" s="8"/>
      <c r="F41" s="8"/>
      <c r="G41" s="8"/>
      <c r="H41" s="8"/>
      <c r="I41" s="12"/>
    </row>
    <row r="42" spans="1:9" ht="14.25">
      <c r="A42" s="73" t="str">
        <f>IF(AND(Berechnung!H7&gt;2004,OR(Berechnung!AC30="J",Berechnung!AF30="J")),"","")</f>
        <v></v>
      </c>
      <c r="B42" s="8" t="str">
        <f>IF(AND(Berechnung!H7&gt;2004,OR(Berechnung!AC30="J",Berechnung!AF30="J")),"Ab 2005 müssen kinderlose Arbeitnehmer grundsätzlich einen","")</f>
        <v>Ab 2005 müssen kinderlose Arbeitnehmer grundsätzlich einen</v>
      </c>
      <c r="C42" s="8"/>
      <c r="D42" s="8"/>
      <c r="E42" s="8"/>
      <c r="F42" s="8"/>
      <c r="G42" s="8"/>
      <c r="H42" s="8"/>
      <c r="I42" s="12"/>
    </row>
    <row r="43" spans="2:9" ht="14.25">
      <c r="B43" s="8" t="str">
        <f>IF(AND(Berechnung!H7&gt;2004,OR(Berechnung!AC30="J",Berechnung!AF30="J")),"zusätzlichen Beitrag von 0,25% zur Pflegeversicherung zahlen (§ 55 Abs. 3 SGB XI). ","")</f>
        <v>zusätzlichen Beitrag von 0,25% zur Pflegeversicherung zahlen (§ 55 Abs. 3 SGB XI). </v>
      </c>
      <c r="C43" s="8"/>
      <c r="D43" s="8"/>
      <c r="E43" s="8"/>
      <c r="F43" s="8"/>
      <c r="G43" s="8"/>
      <c r="H43" s="8"/>
      <c r="I43" s="12"/>
    </row>
    <row r="44" spans="1:9" ht="14.25">
      <c r="A44" s="73" t="str">
        <f>IF(OR(AND(Berechnung!G7&gt;6,Berechnung!H7&gt;2004,Berechnung!O7&lt;&gt;"P"),AND(Berechnung!H7&gt;2005,Berechnung!O7&lt;&gt;"P")),"","")</f>
        <v></v>
      </c>
      <c r="B44" s="8" t="str">
        <f>IF(OR(AND(Berechnung!G7&gt;6,Berechnung!H7&gt;2004,Berechnung!O7&lt;&gt;"P"),AND(Berechnung!H7&gt;2005,Berechnung!O7&lt;&gt;"P")),"In der Berechnung ist ein zusätzlicher Beitrag zur gesetzlichen Krankenversicherung","")</f>
        <v>In der Berechnung ist ein zusätzlicher Beitrag zur gesetzlichen Krankenversicherung</v>
      </c>
      <c r="C44" s="8"/>
      <c r="D44" s="8"/>
      <c r="E44" s="8"/>
      <c r="F44" s="8"/>
      <c r="G44" s="8"/>
      <c r="H44" s="8"/>
      <c r="I44" s="12"/>
    </row>
    <row r="45" spans="1:9" ht="14.25">
      <c r="A45" s="8"/>
      <c r="B45" s="8" t="str">
        <f>IF(OR(AND(Berechnung!G7&gt;6,Berechnung!H7&gt;2004,Berechnung!O7&lt;&gt;"P"),AND(Berechnung!H7&gt;2005,Berechnung!O7&lt;&gt;"P")),"i.H.v. 0,9 % für die Zeit ab 01.07.2005 enthalten.","")</f>
        <v>i.H.v. 0,9 % für die Zeit ab 01.07.2005 enthalten.</v>
      </c>
      <c r="C45" s="8"/>
      <c r="D45" s="8"/>
      <c r="E45" s="8"/>
      <c r="F45" s="8"/>
      <c r="G45" s="8"/>
      <c r="H45" s="8"/>
      <c r="I45" s="12"/>
    </row>
    <row r="46" spans="1:9" ht="14.25" customHeight="1">
      <c r="A46" s="73" t="s">
        <v>958</v>
      </c>
      <c r="B46" s="8" t="s">
        <v>960</v>
      </c>
      <c r="C46" s="8"/>
      <c r="D46" s="8"/>
      <c r="E46" s="8"/>
      <c r="F46" s="8"/>
      <c r="G46" s="8"/>
      <c r="H46" s="8"/>
      <c r="I46" s="12"/>
    </row>
    <row r="47" spans="1:9" ht="14.25" customHeight="1">
      <c r="A47" s="73"/>
      <c r="B47" s="8" t="s">
        <v>961</v>
      </c>
      <c r="C47" s="8"/>
      <c r="D47" s="8"/>
      <c r="E47" s="8"/>
      <c r="F47" s="8"/>
      <c r="G47" s="8"/>
      <c r="H47" s="8"/>
      <c r="I47" s="12"/>
    </row>
    <row r="48" spans="1:9" ht="14.25" customHeight="1">
      <c r="A48" s="73"/>
      <c r="B48" s="8" t="s">
        <v>962</v>
      </c>
      <c r="C48" s="8"/>
      <c r="D48" s="8"/>
      <c r="E48" s="8"/>
      <c r="F48" s="8"/>
      <c r="G48" s="8"/>
      <c r="H48" s="8"/>
      <c r="I48" s="12"/>
    </row>
    <row r="49" spans="1:9" ht="14.25" customHeight="1">
      <c r="A49" s="73"/>
      <c r="B49" s="8" t="s">
        <v>959</v>
      </c>
      <c r="C49" s="8"/>
      <c r="D49" s="8"/>
      <c r="E49" s="8"/>
      <c r="F49" s="8"/>
      <c r="G49" s="8"/>
      <c r="H49" s="8"/>
      <c r="I49" s="12"/>
    </row>
    <row r="50" spans="2:9" ht="6.75" customHeight="1">
      <c r="B50" s="8"/>
      <c r="C50" s="8"/>
      <c r="D50" s="8"/>
      <c r="E50" s="8"/>
      <c r="F50" s="8"/>
      <c r="G50" s="8"/>
      <c r="H50" s="8"/>
      <c r="I50" s="12"/>
    </row>
    <row r="51" spans="1:9" ht="14.25">
      <c r="A51" s="11" t="s">
        <v>777</v>
      </c>
      <c r="B51" s="8"/>
      <c r="C51" s="8"/>
      <c r="D51" s="8"/>
      <c r="E51" s="8"/>
      <c r="F51" s="8"/>
      <c r="G51" s="8"/>
      <c r="H51" s="8"/>
      <c r="I51" s="12"/>
    </row>
    <row r="52" spans="1:9" ht="14.25">
      <c r="A52" s="12"/>
      <c r="B52" s="12"/>
      <c r="C52" s="12"/>
      <c r="D52" s="12"/>
      <c r="E52" s="12"/>
      <c r="F52" s="12"/>
      <c r="G52" s="12"/>
      <c r="H52" s="12"/>
      <c r="I52" s="12"/>
    </row>
    <row r="53" spans="1:9" ht="14.25">
      <c r="A53" s="12"/>
      <c r="B53" s="12"/>
      <c r="C53" s="12"/>
      <c r="D53" s="12"/>
      <c r="E53" s="12"/>
      <c r="F53" s="12"/>
      <c r="G53" s="12"/>
      <c r="H53" s="12"/>
      <c r="I53" s="12"/>
    </row>
    <row r="54" spans="1:9" ht="14.25">
      <c r="A54" s="12"/>
      <c r="B54" s="12"/>
      <c r="C54" s="12"/>
      <c r="D54" s="12"/>
      <c r="E54" s="12"/>
      <c r="F54" s="12"/>
      <c r="G54" s="12"/>
      <c r="H54" s="12"/>
      <c r="I54" s="12"/>
    </row>
    <row r="55" spans="1:9" ht="14.25">
      <c r="A55" s="12"/>
      <c r="B55" s="12"/>
      <c r="C55" s="12"/>
      <c r="D55" s="12"/>
      <c r="E55" s="12"/>
      <c r="F55" s="12"/>
      <c r="G55" s="12"/>
      <c r="H55" s="12"/>
      <c r="I55" s="12"/>
    </row>
    <row r="56" spans="1:9" ht="12.75">
      <c r="A56" s="8"/>
      <c r="B56" s="8"/>
      <c r="C56" s="8"/>
      <c r="D56" s="8"/>
      <c r="E56" s="8"/>
      <c r="F56" s="8"/>
      <c r="G56" s="8"/>
      <c r="H56" s="8"/>
      <c r="I56" s="8"/>
    </row>
    <row r="57" spans="1:9" ht="12.75">
      <c r="A57" s="8"/>
      <c r="B57" s="8"/>
      <c r="C57" s="8"/>
      <c r="D57" s="8"/>
      <c r="E57" s="8"/>
      <c r="F57" s="8"/>
      <c r="G57" s="8"/>
      <c r="H57" s="8"/>
      <c r="I57" s="8"/>
    </row>
    <row r="58" spans="1:9" ht="12.75">
      <c r="A58" s="8"/>
      <c r="B58" s="8"/>
      <c r="C58" s="8"/>
      <c r="D58" s="8"/>
      <c r="E58" s="8"/>
      <c r="F58" s="8"/>
      <c r="G58" s="8"/>
      <c r="H58" s="8"/>
      <c r="I58" s="8"/>
    </row>
    <row r="59" spans="1:9" ht="12.75">
      <c r="A59" s="8"/>
      <c r="B59" s="8"/>
      <c r="C59" s="8"/>
      <c r="D59" s="8"/>
      <c r="E59" s="8"/>
      <c r="F59" s="8"/>
      <c r="G59" s="8"/>
      <c r="H59" s="8"/>
      <c r="I59" s="8"/>
    </row>
  </sheetData>
  <mergeCells count="3">
    <mergeCell ref="G8:H8"/>
    <mergeCell ref="G9:H9"/>
    <mergeCell ref="A2:I2"/>
  </mergeCells>
  <printOptions horizontalCentered="1"/>
  <pageMargins left="1.1811023622047245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  <headerFooter alignWithMargins="0">
    <oddFooter>&amp;LGleitzonenrechner&amp;RDruckdatum: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CI434"/>
  <sheetViews>
    <sheetView showRowColHeaders="0" zoomScale="75" zoomScaleNormal="75" workbookViewId="0" topLeftCell="A1">
      <pane xSplit="2" ySplit="3" topLeftCell="C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D1" sqref="D1"/>
    </sheetView>
  </sheetViews>
  <sheetFormatPr defaultColWidth="11.421875" defaultRowHeight="12.75"/>
  <cols>
    <col min="2" max="2" width="32.7109375" style="0" customWidth="1"/>
    <col min="3" max="3" width="5.57421875" style="0" customWidth="1"/>
    <col min="4" max="83" width="5.7109375" style="0" customWidth="1"/>
  </cols>
  <sheetData>
    <row r="1" spans="1:74" ht="12.75">
      <c r="A1" s="7" t="s">
        <v>35</v>
      </c>
      <c r="B1" s="8"/>
      <c r="C1" s="159">
        <v>1</v>
      </c>
      <c r="D1" s="109">
        <v>2009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BV1" t="s">
        <v>1009</v>
      </c>
    </row>
    <row r="2" spans="1:74" ht="12.75">
      <c r="A2" s="7"/>
      <c r="B2" s="8"/>
      <c r="C2" s="8">
        <v>2003</v>
      </c>
      <c r="D2" s="8"/>
      <c r="E2" s="8"/>
      <c r="F2" s="8"/>
      <c r="G2" s="8"/>
      <c r="H2" s="8"/>
      <c r="I2" s="8"/>
      <c r="J2" s="8"/>
      <c r="K2" s="8"/>
      <c r="L2" s="8">
        <v>2004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>
        <v>2005</v>
      </c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>
        <v>2006</v>
      </c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>
        <v>2007</v>
      </c>
      <c r="BH2">
        <v>2008</v>
      </c>
      <c r="BT2">
        <v>2009</v>
      </c>
      <c r="BV2" t="s">
        <v>1010</v>
      </c>
    </row>
    <row r="3" spans="1:84" ht="12.75">
      <c r="A3" s="7" t="s">
        <v>36</v>
      </c>
      <c r="B3" s="8" t="s">
        <v>37</v>
      </c>
      <c r="C3" s="8">
        <v>4</v>
      </c>
      <c r="D3" s="8">
        <v>5</v>
      </c>
      <c r="E3" s="8">
        <v>6</v>
      </c>
      <c r="F3" s="8">
        <v>7</v>
      </c>
      <c r="G3" s="8">
        <v>8</v>
      </c>
      <c r="H3" s="8">
        <v>9</v>
      </c>
      <c r="I3" s="8">
        <v>10</v>
      </c>
      <c r="J3" s="8">
        <v>11</v>
      </c>
      <c r="K3" s="8">
        <v>12</v>
      </c>
      <c r="L3" s="8">
        <v>1</v>
      </c>
      <c r="M3" s="8">
        <v>2</v>
      </c>
      <c r="N3" s="8">
        <v>3</v>
      </c>
      <c r="O3" s="8">
        <v>4</v>
      </c>
      <c r="P3" s="8">
        <v>5</v>
      </c>
      <c r="Q3" s="8">
        <v>6</v>
      </c>
      <c r="R3" s="8">
        <v>7</v>
      </c>
      <c r="S3" s="8">
        <v>8</v>
      </c>
      <c r="T3" s="8">
        <v>9</v>
      </c>
      <c r="U3" s="8">
        <v>10</v>
      </c>
      <c r="V3" s="8">
        <v>11</v>
      </c>
      <c r="W3" s="8">
        <v>12</v>
      </c>
      <c r="X3" s="8">
        <v>1</v>
      </c>
      <c r="Y3" s="8">
        <v>2</v>
      </c>
      <c r="Z3" s="8">
        <v>3</v>
      </c>
      <c r="AA3" s="8">
        <v>4</v>
      </c>
      <c r="AB3" s="8">
        <v>5</v>
      </c>
      <c r="AC3" s="8">
        <v>6</v>
      </c>
      <c r="AD3" s="8">
        <v>7</v>
      </c>
      <c r="AE3" s="8">
        <v>8</v>
      </c>
      <c r="AF3" s="8">
        <v>9</v>
      </c>
      <c r="AG3" s="8">
        <v>10</v>
      </c>
      <c r="AH3" s="8">
        <v>11</v>
      </c>
      <c r="AI3" s="8">
        <v>12</v>
      </c>
      <c r="AJ3" s="8">
        <v>1</v>
      </c>
      <c r="AK3" s="8">
        <v>2</v>
      </c>
      <c r="AL3" s="8">
        <v>3</v>
      </c>
      <c r="AM3" s="8">
        <v>4</v>
      </c>
      <c r="AN3" s="8">
        <v>5</v>
      </c>
      <c r="AO3" s="8">
        <v>6</v>
      </c>
      <c r="AP3" s="8">
        <v>7</v>
      </c>
      <c r="AQ3" s="8">
        <v>8</v>
      </c>
      <c r="AR3" s="8">
        <v>9</v>
      </c>
      <c r="AS3" s="8">
        <v>10</v>
      </c>
      <c r="AT3" s="8">
        <v>11</v>
      </c>
      <c r="AU3" s="8">
        <v>12</v>
      </c>
      <c r="AV3">
        <v>1</v>
      </c>
      <c r="AW3">
        <v>2</v>
      </c>
      <c r="AX3">
        <v>3</v>
      </c>
      <c r="AY3">
        <v>4</v>
      </c>
      <c r="AZ3">
        <v>5</v>
      </c>
      <c r="BA3">
        <v>6</v>
      </c>
      <c r="BB3">
        <v>7</v>
      </c>
      <c r="BC3">
        <v>8</v>
      </c>
      <c r="BD3">
        <v>9</v>
      </c>
      <c r="BE3">
        <v>10</v>
      </c>
      <c r="BF3">
        <v>11</v>
      </c>
      <c r="BG3">
        <v>12</v>
      </c>
      <c r="BH3">
        <v>1</v>
      </c>
      <c r="BI3">
        <v>2</v>
      </c>
      <c r="BJ3">
        <v>3</v>
      </c>
      <c r="BK3">
        <v>4</v>
      </c>
      <c r="BL3">
        <v>5</v>
      </c>
      <c r="BM3">
        <v>6</v>
      </c>
      <c r="BN3">
        <v>7</v>
      </c>
      <c r="BO3">
        <v>8</v>
      </c>
      <c r="BP3">
        <v>9</v>
      </c>
      <c r="BQ3">
        <v>10</v>
      </c>
      <c r="BR3">
        <v>11</v>
      </c>
      <c r="BS3">
        <v>12</v>
      </c>
      <c r="BT3">
        <v>1</v>
      </c>
      <c r="BU3">
        <v>2</v>
      </c>
      <c r="BV3">
        <v>3</v>
      </c>
      <c r="BW3">
        <v>4</v>
      </c>
      <c r="BX3">
        <v>5</v>
      </c>
      <c r="BY3">
        <v>6</v>
      </c>
      <c r="BZ3">
        <v>7</v>
      </c>
      <c r="CA3">
        <v>8</v>
      </c>
      <c r="CB3">
        <v>9</v>
      </c>
      <c r="CC3">
        <v>10</v>
      </c>
      <c r="CD3">
        <v>11</v>
      </c>
      <c r="CE3">
        <v>12</v>
      </c>
      <c r="CF3" t="s">
        <v>6</v>
      </c>
    </row>
    <row r="4" spans="1:83" ht="12.75">
      <c r="A4" s="7" t="s">
        <v>735</v>
      </c>
      <c r="B4" s="8" t="s">
        <v>697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8">
        <v>0</v>
      </c>
      <c r="AK4" s="8">
        <v>0</v>
      </c>
      <c r="AL4" s="8">
        <v>0</v>
      </c>
      <c r="AM4" s="8">
        <v>0</v>
      </c>
      <c r="AN4" s="8">
        <v>0</v>
      </c>
      <c r="AO4" s="8">
        <v>0</v>
      </c>
      <c r="AP4" s="8">
        <v>0</v>
      </c>
      <c r="AQ4" s="8">
        <v>0</v>
      </c>
      <c r="AR4" s="8">
        <v>0</v>
      </c>
      <c r="AS4" s="8">
        <v>0</v>
      </c>
      <c r="AT4" s="8">
        <v>0</v>
      </c>
      <c r="AU4" s="8">
        <v>0</v>
      </c>
      <c r="AV4" s="8">
        <v>0</v>
      </c>
      <c r="AW4" s="8">
        <v>0</v>
      </c>
      <c r="AX4" s="8">
        <v>0</v>
      </c>
      <c r="AY4" s="8">
        <v>0</v>
      </c>
      <c r="AZ4" s="8">
        <v>0</v>
      </c>
      <c r="BA4" s="8">
        <v>0</v>
      </c>
      <c r="BB4" s="8">
        <v>0</v>
      </c>
      <c r="BC4" s="8">
        <v>0</v>
      </c>
      <c r="BD4" s="8">
        <v>0</v>
      </c>
      <c r="BE4" s="8">
        <v>0</v>
      </c>
      <c r="BF4" s="8">
        <v>0</v>
      </c>
      <c r="BG4" s="8">
        <v>0</v>
      </c>
      <c r="BH4" s="8">
        <v>0</v>
      </c>
      <c r="BI4" s="8">
        <v>0</v>
      </c>
      <c r="BJ4" s="8">
        <v>0</v>
      </c>
      <c r="BK4" s="8">
        <v>0</v>
      </c>
      <c r="BL4" s="8">
        <v>0</v>
      </c>
      <c r="BM4" s="8">
        <v>0</v>
      </c>
      <c r="BN4" s="8">
        <v>0</v>
      </c>
      <c r="BO4" s="8">
        <v>0</v>
      </c>
      <c r="BP4" s="8">
        <v>0</v>
      </c>
      <c r="BQ4" s="8">
        <v>0</v>
      </c>
      <c r="BR4" s="8">
        <v>0</v>
      </c>
      <c r="BS4" s="8">
        <v>0</v>
      </c>
      <c r="BT4" s="8">
        <v>0</v>
      </c>
      <c r="BU4" s="8">
        <v>0</v>
      </c>
      <c r="BV4" s="8">
        <v>0</v>
      </c>
      <c r="BW4" s="8">
        <v>0</v>
      </c>
      <c r="BX4" s="8">
        <v>0</v>
      </c>
      <c r="BY4" s="8">
        <v>0</v>
      </c>
      <c r="BZ4" s="8">
        <v>0</v>
      </c>
      <c r="CA4" s="8">
        <v>0</v>
      </c>
      <c r="CB4" s="8">
        <v>0</v>
      </c>
      <c r="CC4" s="8">
        <v>0</v>
      </c>
      <c r="CD4" s="8">
        <v>0</v>
      </c>
      <c r="CE4" s="8">
        <v>0</v>
      </c>
    </row>
    <row r="5" spans="1:83" ht="12.75">
      <c r="A5" s="7" t="s">
        <v>732</v>
      </c>
      <c r="B5" s="8" t="s">
        <v>704</v>
      </c>
      <c r="C5" s="8">
        <v>14.9</v>
      </c>
      <c r="D5" s="8">
        <v>14.9</v>
      </c>
      <c r="E5" s="8">
        <v>14.9</v>
      </c>
      <c r="F5" s="8">
        <v>14.9</v>
      </c>
      <c r="G5" s="8">
        <v>14.9</v>
      </c>
      <c r="H5" s="8">
        <v>14.9</v>
      </c>
      <c r="I5" s="8">
        <v>14.9</v>
      </c>
      <c r="J5" s="8">
        <v>14.9</v>
      </c>
      <c r="K5" s="8">
        <v>14.9</v>
      </c>
      <c r="L5" s="8">
        <v>14.9</v>
      </c>
      <c r="M5" s="8">
        <v>14.9</v>
      </c>
      <c r="N5" s="8">
        <v>14.9</v>
      </c>
      <c r="O5" s="64">
        <v>14.7</v>
      </c>
      <c r="P5" s="8">
        <v>14.7</v>
      </c>
      <c r="Q5" s="8">
        <v>14.7</v>
      </c>
      <c r="R5" s="8">
        <v>14.7</v>
      </c>
      <c r="S5" s="8">
        <v>14.7</v>
      </c>
      <c r="T5" s="8">
        <v>14.7</v>
      </c>
      <c r="U5" s="8">
        <v>14.7</v>
      </c>
      <c r="V5" s="8">
        <v>14.7</v>
      </c>
      <c r="W5" s="8">
        <v>14.7</v>
      </c>
      <c r="X5">
        <v>14.7</v>
      </c>
      <c r="Y5" s="8">
        <v>14.7</v>
      </c>
      <c r="Z5" s="8">
        <v>14.7</v>
      </c>
      <c r="AA5" s="8">
        <v>14.7</v>
      </c>
      <c r="AB5" s="8">
        <v>14.7</v>
      </c>
      <c r="AC5" s="8">
        <v>14.7</v>
      </c>
      <c r="AD5" s="77">
        <v>13.8</v>
      </c>
      <c r="AE5" s="8">
        <v>13.8</v>
      </c>
      <c r="AF5" s="8">
        <v>13.8</v>
      </c>
      <c r="AG5" s="8">
        <v>13.8</v>
      </c>
      <c r="AH5" s="8">
        <v>13.8</v>
      </c>
      <c r="AI5" s="8">
        <v>13.8</v>
      </c>
      <c r="AJ5" s="8">
        <v>13.8</v>
      </c>
      <c r="AK5" s="8">
        <v>13.8</v>
      </c>
      <c r="AL5" s="8">
        <v>13.8</v>
      </c>
      <c r="AM5" s="8">
        <v>13.8</v>
      </c>
      <c r="AN5" s="8">
        <v>13.8</v>
      </c>
      <c r="AO5" s="8">
        <v>13.8</v>
      </c>
      <c r="AP5" s="8">
        <v>13.8</v>
      </c>
      <c r="AQ5">
        <v>13.8</v>
      </c>
      <c r="AR5">
        <v>13.8</v>
      </c>
      <c r="AS5">
        <v>13.8</v>
      </c>
      <c r="AT5">
        <v>13.8</v>
      </c>
      <c r="AU5">
        <v>13.8</v>
      </c>
      <c r="AV5" s="77">
        <v>14.4</v>
      </c>
      <c r="AW5">
        <v>14.4</v>
      </c>
      <c r="AX5">
        <v>14.4</v>
      </c>
      <c r="AY5">
        <v>14.4</v>
      </c>
      <c r="AZ5">
        <v>14.4</v>
      </c>
      <c r="BA5">
        <v>14.4</v>
      </c>
      <c r="BB5">
        <v>14.4</v>
      </c>
      <c r="BC5">
        <v>14.4</v>
      </c>
      <c r="BD5">
        <v>14.4</v>
      </c>
      <c r="BE5">
        <v>14.4</v>
      </c>
      <c r="BF5">
        <v>14.4</v>
      </c>
      <c r="BG5">
        <v>14.4</v>
      </c>
      <c r="BH5">
        <v>14.4</v>
      </c>
      <c r="BI5">
        <v>14.4</v>
      </c>
      <c r="BJ5">
        <v>14.4</v>
      </c>
      <c r="BK5">
        <v>14.4</v>
      </c>
      <c r="BL5">
        <v>14.4</v>
      </c>
      <c r="BM5">
        <v>14.4</v>
      </c>
      <c r="BN5">
        <v>14.4</v>
      </c>
      <c r="BO5">
        <v>14.4</v>
      </c>
      <c r="BP5">
        <v>14.4</v>
      </c>
      <c r="BQ5">
        <v>14.4</v>
      </c>
      <c r="BR5">
        <v>14.4</v>
      </c>
      <c r="BS5">
        <v>14.4</v>
      </c>
      <c r="BT5" s="8">
        <v>14.6</v>
      </c>
      <c r="BU5">
        <v>14.6</v>
      </c>
      <c r="BV5">
        <v>14.6</v>
      </c>
      <c r="BW5">
        <v>14.6</v>
      </c>
      <c r="BX5">
        <v>14.6</v>
      </c>
      <c r="BY5">
        <v>14.6</v>
      </c>
      <c r="BZ5">
        <v>14.6</v>
      </c>
      <c r="CA5">
        <v>14.6</v>
      </c>
      <c r="CB5">
        <v>14.6</v>
      </c>
      <c r="CC5">
        <v>14.6</v>
      </c>
      <c r="CD5">
        <v>14.6</v>
      </c>
      <c r="CE5">
        <v>14.6</v>
      </c>
    </row>
    <row r="6" spans="1:83" ht="12.75">
      <c r="A6" s="7">
        <v>97141402</v>
      </c>
      <c r="B6" s="8" t="s">
        <v>706</v>
      </c>
      <c r="C6" s="8">
        <v>13.1</v>
      </c>
      <c r="D6" s="8">
        <v>13.1</v>
      </c>
      <c r="E6" s="8">
        <v>13.1</v>
      </c>
      <c r="F6" s="8">
        <v>13.1</v>
      </c>
      <c r="G6" s="8">
        <v>13.1</v>
      </c>
      <c r="H6" s="8">
        <v>13.1</v>
      </c>
      <c r="I6" s="8">
        <v>13.1</v>
      </c>
      <c r="J6" s="8">
        <v>13.1</v>
      </c>
      <c r="K6" s="8">
        <v>13.1</v>
      </c>
      <c r="L6" s="8">
        <v>13.1</v>
      </c>
      <c r="M6" s="8">
        <v>13.1</v>
      </c>
      <c r="N6" s="8">
        <v>13.1</v>
      </c>
      <c r="O6" s="8">
        <v>13.1</v>
      </c>
      <c r="P6" s="8">
        <v>13.1</v>
      </c>
      <c r="Q6" s="8">
        <v>13.1</v>
      </c>
      <c r="R6" s="8">
        <v>13.1</v>
      </c>
      <c r="S6" s="8">
        <v>13.1</v>
      </c>
      <c r="T6" s="8">
        <v>13.1</v>
      </c>
      <c r="U6" s="8">
        <v>13.1</v>
      </c>
      <c r="V6" s="8">
        <v>13.1</v>
      </c>
      <c r="W6" s="8">
        <v>13.1</v>
      </c>
      <c r="X6">
        <v>13.1</v>
      </c>
      <c r="Y6" s="8">
        <v>13.1</v>
      </c>
      <c r="Z6" s="8">
        <v>13.1</v>
      </c>
      <c r="AA6" s="8">
        <v>13.1</v>
      </c>
      <c r="AB6" s="8">
        <v>13.1</v>
      </c>
      <c r="AC6" s="8">
        <v>13.1</v>
      </c>
      <c r="AD6" s="81">
        <v>12.1</v>
      </c>
      <c r="AE6" s="8">
        <v>12.1</v>
      </c>
      <c r="AF6" s="8">
        <v>12.1</v>
      </c>
      <c r="AG6" s="8">
        <v>12.1</v>
      </c>
      <c r="AH6" s="8">
        <v>12.1</v>
      </c>
      <c r="AI6" s="8">
        <v>12.1</v>
      </c>
      <c r="AJ6" s="8">
        <v>12.1</v>
      </c>
      <c r="AK6" s="8">
        <v>12.1</v>
      </c>
      <c r="AL6" s="8">
        <v>12.1</v>
      </c>
      <c r="AM6" s="8">
        <v>12.1</v>
      </c>
      <c r="AN6" s="8">
        <v>12.1</v>
      </c>
      <c r="AO6" s="8">
        <v>12.1</v>
      </c>
      <c r="AP6" s="8">
        <v>12.1</v>
      </c>
      <c r="AQ6">
        <v>12.1</v>
      </c>
      <c r="AR6">
        <v>12.1</v>
      </c>
      <c r="AS6">
        <v>12.1</v>
      </c>
      <c r="AT6">
        <v>12.1</v>
      </c>
      <c r="AU6">
        <v>12.1</v>
      </c>
      <c r="AV6" s="77">
        <v>12.5</v>
      </c>
      <c r="AW6">
        <v>12.5</v>
      </c>
      <c r="AX6">
        <v>12.5</v>
      </c>
      <c r="AY6">
        <v>12.5</v>
      </c>
      <c r="AZ6">
        <v>12.5</v>
      </c>
      <c r="BA6">
        <v>12.5</v>
      </c>
      <c r="BB6">
        <v>12.5</v>
      </c>
      <c r="BC6">
        <v>12.5</v>
      </c>
      <c r="BD6">
        <v>12.5</v>
      </c>
      <c r="BE6">
        <v>12.5</v>
      </c>
      <c r="BF6">
        <v>12.5</v>
      </c>
      <c r="BG6">
        <v>12.5</v>
      </c>
      <c r="BH6">
        <v>12.5</v>
      </c>
      <c r="BI6">
        <v>12.5</v>
      </c>
      <c r="BJ6">
        <v>12.5</v>
      </c>
      <c r="BK6">
        <v>12.5</v>
      </c>
      <c r="BL6">
        <v>12.5</v>
      </c>
      <c r="BM6">
        <v>12.5</v>
      </c>
      <c r="BN6">
        <v>12.5</v>
      </c>
      <c r="BO6">
        <v>12.5</v>
      </c>
      <c r="BP6">
        <v>12.5</v>
      </c>
      <c r="BQ6">
        <v>12.5</v>
      </c>
      <c r="BR6">
        <v>12.5</v>
      </c>
      <c r="BS6">
        <v>12.5</v>
      </c>
      <c r="BT6" s="8">
        <v>14.6</v>
      </c>
      <c r="BU6">
        <v>14.6</v>
      </c>
      <c r="BV6">
        <v>14.6</v>
      </c>
      <c r="BW6">
        <v>14.6</v>
      </c>
      <c r="BX6">
        <v>14.6</v>
      </c>
      <c r="BY6">
        <v>14.6</v>
      </c>
      <c r="BZ6">
        <v>14.6</v>
      </c>
      <c r="CA6">
        <v>14.6</v>
      </c>
      <c r="CB6">
        <v>14.6</v>
      </c>
      <c r="CC6">
        <v>14.6</v>
      </c>
      <c r="CD6">
        <v>14.6</v>
      </c>
      <c r="CE6">
        <v>14.6</v>
      </c>
    </row>
    <row r="7" spans="1:83" ht="12.75">
      <c r="A7" s="7">
        <v>15035218</v>
      </c>
      <c r="B7" s="8" t="s">
        <v>698</v>
      </c>
      <c r="C7" s="8">
        <v>15.2</v>
      </c>
      <c r="D7" s="8">
        <v>15.2</v>
      </c>
      <c r="E7" s="8">
        <v>15.2</v>
      </c>
      <c r="F7" s="8">
        <v>15.2</v>
      </c>
      <c r="G7" s="8">
        <v>15.2</v>
      </c>
      <c r="H7" s="8">
        <v>15.2</v>
      </c>
      <c r="I7" s="8">
        <v>15.2</v>
      </c>
      <c r="J7" s="8">
        <v>15.2</v>
      </c>
      <c r="K7" s="8">
        <v>15.2</v>
      </c>
      <c r="L7" s="64">
        <v>14.7</v>
      </c>
      <c r="M7" s="8">
        <v>14.7</v>
      </c>
      <c r="N7" s="8">
        <v>14.7</v>
      </c>
      <c r="O7" s="8">
        <v>14.7</v>
      </c>
      <c r="P7" s="8">
        <v>14.7</v>
      </c>
      <c r="Q7" s="8">
        <v>14.7</v>
      </c>
      <c r="R7" s="8">
        <v>14.7</v>
      </c>
      <c r="S7" s="8">
        <v>14.7</v>
      </c>
      <c r="T7" s="8">
        <v>14.7</v>
      </c>
      <c r="U7" s="8">
        <v>14.7</v>
      </c>
      <c r="V7" s="8">
        <v>14.7</v>
      </c>
      <c r="W7" s="8">
        <v>14.7</v>
      </c>
      <c r="X7">
        <v>14.7</v>
      </c>
      <c r="Y7" s="8">
        <v>14.7</v>
      </c>
      <c r="Z7" s="8">
        <v>14.7</v>
      </c>
      <c r="AA7" s="8">
        <v>14.7</v>
      </c>
      <c r="AB7" s="8">
        <v>14.7</v>
      </c>
      <c r="AC7" s="8">
        <v>14.7</v>
      </c>
      <c r="AD7" s="64">
        <v>13.8</v>
      </c>
      <c r="AE7" s="8">
        <v>13.8</v>
      </c>
      <c r="AF7" s="8">
        <v>13.8</v>
      </c>
      <c r="AG7" s="8">
        <v>13.8</v>
      </c>
      <c r="AH7" s="8">
        <v>13.8</v>
      </c>
      <c r="AI7" s="8">
        <v>13.8</v>
      </c>
      <c r="AJ7" s="8">
        <v>13.8</v>
      </c>
      <c r="AK7" s="8">
        <v>13.8</v>
      </c>
      <c r="AL7" s="8">
        <v>13.8</v>
      </c>
      <c r="AM7" s="8">
        <v>13.8</v>
      </c>
      <c r="AN7" s="8">
        <v>13.8</v>
      </c>
      <c r="AO7" s="8">
        <v>13.8</v>
      </c>
      <c r="AP7" s="8">
        <v>13.8</v>
      </c>
      <c r="AQ7">
        <v>13.8</v>
      </c>
      <c r="AR7">
        <v>13.8</v>
      </c>
      <c r="AS7">
        <v>13.8</v>
      </c>
      <c r="AT7">
        <v>13.8</v>
      </c>
      <c r="AU7">
        <v>13.8</v>
      </c>
      <c r="AV7" s="77">
        <v>14.5</v>
      </c>
      <c r="AW7">
        <v>14.5</v>
      </c>
      <c r="AX7">
        <v>14.5</v>
      </c>
      <c r="AY7">
        <v>14.5</v>
      </c>
      <c r="AZ7">
        <v>14.5</v>
      </c>
      <c r="BA7">
        <v>14.5</v>
      </c>
      <c r="BB7">
        <v>14.5</v>
      </c>
      <c r="BC7">
        <v>14.5</v>
      </c>
      <c r="BD7">
        <v>14.5</v>
      </c>
      <c r="BE7">
        <v>14.5</v>
      </c>
      <c r="BF7">
        <v>14.5</v>
      </c>
      <c r="BG7">
        <v>14.5</v>
      </c>
      <c r="BH7">
        <v>14.5</v>
      </c>
      <c r="BI7">
        <v>14.5</v>
      </c>
      <c r="BJ7">
        <v>14.5</v>
      </c>
      <c r="BK7">
        <v>14.5</v>
      </c>
      <c r="BL7">
        <v>14.5</v>
      </c>
      <c r="BM7">
        <v>14.5</v>
      </c>
      <c r="BN7">
        <v>14.5</v>
      </c>
      <c r="BO7">
        <v>14.5</v>
      </c>
      <c r="BP7">
        <v>14.5</v>
      </c>
      <c r="BQ7">
        <v>14.5</v>
      </c>
      <c r="BR7">
        <v>14.5</v>
      </c>
      <c r="BS7">
        <v>14.5</v>
      </c>
      <c r="BT7" s="8">
        <v>14.6</v>
      </c>
      <c r="BU7">
        <v>14.6</v>
      </c>
      <c r="BV7">
        <v>14.6</v>
      </c>
      <c r="BW7">
        <v>14.6</v>
      </c>
      <c r="BX7">
        <v>14.6</v>
      </c>
      <c r="BY7">
        <v>14.6</v>
      </c>
      <c r="BZ7">
        <v>14.6</v>
      </c>
      <c r="CA7">
        <v>14.6</v>
      </c>
      <c r="CB7">
        <v>14.6</v>
      </c>
      <c r="CC7">
        <v>14.6</v>
      </c>
      <c r="CD7">
        <v>14.6</v>
      </c>
      <c r="CE7">
        <v>14.6</v>
      </c>
    </row>
    <row r="8" spans="1:83" ht="12.75">
      <c r="A8" s="7" t="s">
        <v>733</v>
      </c>
      <c r="B8" s="8" t="s">
        <v>705</v>
      </c>
      <c r="C8" s="8">
        <v>13.9</v>
      </c>
      <c r="D8" s="8">
        <v>13.9</v>
      </c>
      <c r="E8" s="8">
        <v>13.9</v>
      </c>
      <c r="F8" s="8">
        <v>13.9</v>
      </c>
      <c r="G8" s="8">
        <v>13.9</v>
      </c>
      <c r="H8" s="8">
        <v>13.9</v>
      </c>
      <c r="I8" s="8">
        <v>13.9</v>
      </c>
      <c r="J8" s="8">
        <v>13.9</v>
      </c>
      <c r="K8" s="8">
        <v>13.9</v>
      </c>
      <c r="L8" s="8">
        <v>13.9</v>
      </c>
      <c r="M8" s="8">
        <v>13.9</v>
      </c>
      <c r="N8" s="8">
        <v>13.9</v>
      </c>
      <c r="O8" s="8">
        <v>13.9</v>
      </c>
      <c r="P8" s="8">
        <v>13.9</v>
      </c>
      <c r="Q8" s="8">
        <v>13.9</v>
      </c>
      <c r="R8" s="8">
        <v>13.9</v>
      </c>
      <c r="S8" s="8">
        <v>13.9</v>
      </c>
      <c r="T8" s="8">
        <v>13.9</v>
      </c>
      <c r="U8" s="64">
        <v>13.5</v>
      </c>
      <c r="V8" s="8">
        <v>13.5</v>
      </c>
      <c r="W8" s="8">
        <v>13.5</v>
      </c>
      <c r="X8" s="66">
        <v>13.7</v>
      </c>
      <c r="Y8" s="8">
        <v>13.7</v>
      </c>
      <c r="Z8" s="8">
        <v>13.7</v>
      </c>
      <c r="AA8" s="8">
        <v>13.7</v>
      </c>
      <c r="AB8" s="8">
        <v>13.7</v>
      </c>
      <c r="AC8" s="8">
        <v>13.7</v>
      </c>
      <c r="AD8" s="77">
        <v>12.8</v>
      </c>
      <c r="AE8" s="8">
        <v>12.8</v>
      </c>
      <c r="AF8" s="8">
        <v>12.8</v>
      </c>
      <c r="AG8" s="8">
        <v>12.8</v>
      </c>
      <c r="AH8" s="8">
        <v>12.8</v>
      </c>
      <c r="AI8" s="8">
        <v>12.8</v>
      </c>
      <c r="AJ8" s="8">
        <v>12.8</v>
      </c>
      <c r="AK8" s="8">
        <v>12.8</v>
      </c>
      <c r="AL8" s="8">
        <v>12.8</v>
      </c>
      <c r="AM8" s="8">
        <v>12.8</v>
      </c>
      <c r="AN8" s="8">
        <v>12.8</v>
      </c>
      <c r="AO8" s="8">
        <v>12.8</v>
      </c>
      <c r="AP8" s="64">
        <v>13.6</v>
      </c>
      <c r="AQ8">
        <v>13.6</v>
      </c>
      <c r="AR8">
        <v>13.6</v>
      </c>
      <c r="AS8">
        <v>13.6</v>
      </c>
      <c r="AT8">
        <v>13.6</v>
      </c>
      <c r="AU8">
        <v>13.6</v>
      </c>
      <c r="AV8" s="77">
        <v>13.9</v>
      </c>
      <c r="AW8">
        <v>13.9</v>
      </c>
      <c r="AX8">
        <v>13.9</v>
      </c>
      <c r="AY8">
        <v>13.9</v>
      </c>
      <c r="AZ8">
        <v>13.9</v>
      </c>
      <c r="BA8">
        <v>13.9</v>
      </c>
      <c r="BB8">
        <v>13.9</v>
      </c>
      <c r="BC8">
        <v>13.9</v>
      </c>
      <c r="BD8">
        <v>13.9</v>
      </c>
      <c r="BE8">
        <v>13.9</v>
      </c>
      <c r="BF8">
        <v>13.9</v>
      </c>
      <c r="BG8">
        <v>13.9</v>
      </c>
      <c r="BH8">
        <v>13.9</v>
      </c>
      <c r="BI8">
        <v>13.9</v>
      </c>
      <c r="BJ8">
        <v>13.9</v>
      </c>
      <c r="BK8">
        <v>13.9</v>
      </c>
      <c r="BL8">
        <v>13.9</v>
      </c>
      <c r="BM8">
        <v>13.9</v>
      </c>
      <c r="BN8" s="77">
        <v>14.3</v>
      </c>
      <c r="BO8">
        <v>14.3</v>
      </c>
      <c r="BP8">
        <v>14.3</v>
      </c>
      <c r="BQ8">
        <v>14.3</v>
      </c>
      <c r="BR8">
        <v>14.3</v>
      </c>
      <c r="BS8">
        <v>14.3</v>
      </c>
      <c r="BT8" s="8">
        <v>14.6</v>
      </c>
      <c r="BU8">
        <v>14.6</v>
      </c>
      <c r="BV8">
        <v>14.6</v>
      </c>
      <c r="BW8">
        <v>14.6</v>
      </c>
      <c r="BX8">
        <v>14.6</v>
      </c>
      <c r="BY8">
        <v>14.6</v>
      </c>
      <c r="BZ8">
        <v>14.6</v>
      </c>
      <c r="CA8">
        <v>14.6</v>
      </c>
      <c r="CB8">
        <v>14.6</v>
      </c>
      <c r="CC8">
        <v>14.6</v>
      </c>
      <c r="CD8">
        <v>14.6</v>
      </c>
      <c r="CE8">
        <v>14.6</v>
      </c>
    </row>
    <row r="9" spans="1:83" ht="12.75">
      <c r="A9" s="7">
        <v>15046541</v>
      </c>
      <c r="B9" s="8" t="s">
        <v>699</v>
      </c>
      <c r="C9" s="8">
        <v>15.2</v>
      </c>
      <c r="D9" s="8">
        <v>15.2</v>
      </c>
      <c r="E9" s="8">
        <v>15.2</v>
      </c>
      <c r="F9" s="8">
        <v>15.2</v>
      </c>
      <c r="G9" s="8">
        <v>15.2</v>
      </c>
      <c r="H9" s="8">
        <v>15.2</v>
      </c>
      <c r="I9" s="8">
        <v>15.2</v>
      </c>
      <c r="J9" s="8">
        <v>15.2</v>
      </c>
      <c r="K9" s="8">
        <v>15.2</v>
      </c>
      <c r="L9" s="64">
        <v>14.7</v>
      </c>
      <c r="M9" s="8">
        <v>14.7</v>
      </c>
      <c r="N9" s="8">
        <v>14.7</v>
      </c>
      <c r="O9" s="8">
        <v>14.7</v>
      </c>
      <c r="P9" s="8">
        <v>14.7</v>
      </c>
      <c r="Q9" s="8">
        <v>14.7</v>
      </c>
      <c r="R9" s="8">
        <v>14.7</v>
      </c>
      <c r="S9" s="8">
        <v>14.7</v>
      </c>
      <c r="T9" s="8">
        <v>14.7</v>
      </c>
      <c r="U9" s="8">
        <v>14.7</v>
      </c>
      <c r="V9" s="8">
        <v>14.7</v>
      </c>
      <c r="W9" s="8">
        <v>14.7</v>
      </c>
      <c r="X9">
        <v>14.7</v>
      </c>
      <c r="Y9" s="8">
        <v>14.7</v>
      </c>
      <c r="Z9" s="8">
        <v>14.7</v>
      </c>
      <c r="AA9" s="8">
        <v>14.7</v>
      </c>
      <c r="AB9" s="8">
        <v>14.7</v>
      </c>
      <c r="AC9" s="8">
        <v>14.7</v>
      </c>
      <c r="AD9" s="64">
        <v>13.8</v>
      </c>
      <c r="AE9" s="8">
        <v>13.8</v>
      </c>
      <c r="AF9" s="8">
        <v>13.8</v>
      </c>
      <c r="AG9" s="8">
        <v>13.8</v>
      </c>
      <c r="AH9" s="8">
        <v>13.8</v>
      </c>
      <c r="AI9" s="8">
        <v>13.8</v>
      </c>
      <c r="AJ9" s="8">
        <v>13.8</v>
      </c>
      <c r="AK9" s="8">
        <v>13.8</v>
      </c>
      <c r="AL9" s="8">
        <v>13.8</v>
      </c>
      <c r="AM9" s="8">
        <v>13.8</v>
      </c>
      <c r="AN9" s="8">
        <v>13.8</v>
      </c>
      <c r="AO9" s="8">
        <v>13.8</v>
      </c>
      <c r="AP9" s="8">
        <v>13.8</v>
      </c>
      <c r="AQ9">
        <v>13.8</v>
      </c>
      <c r="AR9">
        <v>13.8</v>
      </c>
      <c r="AS9">
        <v>13.8</v>
      </c>
      <c r="AT9">
        <v>13.8</v>
      </c>
      <c r="AU9">
        <v>13.8</v>
      </c>
      <c r="AV9" s="77">
        <v>14.7</v>
      </c>
      <c r="AW9">
        <v>14.7</v>
      </c>
      <c r="AX9">
        <v>14.7</v>
      </c>
      <c r="AY9">
        <v>14.7</v>
      </c>
      <c r="AZ9">
        <v>14.7</v>
      </c>
      <c r="BA9">
        <v>14.7</v>
      </c>
      <c r="BB9">
        <v>14.7</v>
      </c>
      <c r="BC9">
        <v>14.7</v>
      </c>
      <c r="BD9">
        <v>14.7</v>
      </c>
      <c r="BE9">
        <v>14.7</v>
      </c>
      <c r="BF9">
        <v>14.7</v>
      </c>
      <c r="BG9">
        <v>14.7</v>
      </c>
      <c r="BH9">
        <v>14.7</v>
      </c>
      <c r="BI9">
        <v>14.7</v>
      </c>
      <c r="BJ9">
        <v>14.7</v>
      </c>
      <c r="BK9">
        <v>14.7</v>
      </c>
      <c r="BL9">
        <v>14.7</v>
      </c>
      <c r="BM9">
        <v>14.7</v>
      </c>
      <c r="BN9" s="77">
        <v>15.5</v>
      </c>
      <c r="BO9">
        <v>15.5</v>
      </c>
      <c r="BP9">
        <v>15.5</v>
      </c>
      <c r="BQ9">
        <v>15.5</v>
      </c>
      <c r="BR9">
        <v>15.5</v>
      </c>
      <c r="BS9">
        <v>15.5</v>
      </c>
      <c r="BT9" s="8">
        <v>14.6</v>
      </c>
      <c r="BU9">
        <v>14.6</v>
      </c>
      <c r="BV9">
        <v>14.6</v>
      </c>
      <c r="BW9">
        <v>14.6</v>
      </c>
      <c r="BX9">
        <v>14.6</v>
      </c>
      <c r="BY9">
        <v>14.6</v>
      </c>
      <c r="BZ9">
        <v>14.6</v>
      </c>
      <c r="CA9">
        <v>14.6</v>
      </c>
      <c r="CB9">
        <v>14.6</v>
      </c>
      <c r="CC9">
        <v>14.6</v>
      </c>
      <c r="CD9">
        <v>14.6</v>
      </c>
      <c r="CE9">
        <v>14.6</v>
      </c>
    </row>
    <row r="10" spans="1:83" ht="12.75">
      <c r="A10" s="7">
        <v>15031806</v>
      </c>
      <c r="B10" s="8" t="s">
        <v>700</v>
      </c>
      <c r="C10" s="8">
        <v>14.5</v>
      </c>
      <c r="D10" s="8">
        <v>14.5</v>
      </c>
      <c r="E10" s="8">
        <v>14.5</v>
      </c>
      <c r="F10" s="8">
        <v>14.5</v>
      </c>
      <c r="G10" s="8">
        <v>14.5</v>
      </c>
      <c r="H10" s="8">
        <v>14.5</v>
      </c>
      <c r="I10" s="8">
        <v>14.5</v>
      </c>
      <c r="J10" s="8">
        <v>14.5</v>
      </c>
      <c r="K10" s="8">
        <v>14.5</v>
      </c>
      <c r="L10" s="64">
        <v>14.3</v>
      </c>
      <c r="M10" s="8">
        <v>14.3</v>
      </c>
      <c r="N10" s="8">
        <v>14.3</v>
      </c>
      <c r="O10" s="8">
        <v>14.3</v>
      </c>
      <c r="P10" s="8">
        <v>14.3</v>
      </c>
      <c r="Q10" s="8">
        <v>14.3</v>
      </c>
      <c r="R10" s="8">
        <v>14.3</v>
      </c>
      <c r="S10" s="8">
        <v>14.3</v>
      </c>
      <c r="T10" s="8">
        <v>14.3</v>
      </c>
      <c r="U10" s="8">
        <v>14.3</v>
      </c>
      <c r="V10" s="8">
        <v>14.3</v>
      </c>
      <c r="W10" s="8">
        <v>14.3</v>
      </c>
      <c r="X10" s="66">
        <v>14.2</v>
      </c>
      <c r="Y10" s="8">
        <v>14.2</v>
      </c>
      <c r="Z10" s="8">
        <v>14.2</v>
      </c>
      <c r="AA10" s="8">
        <v>14.2</v>
      </c>
      <c r="AB10" s="8">
        <v>14.2</v>
      </c>
      <c r="AC10" s="8">
        <v>14.2</v>
      </c>
      <c r="AD10" s="64">
        <v>13.3</v>
      </c>
      <c r="AE10" s="8">
        <v>13.3</v>
      </c>
      <c r="AF10" s="8">
        <v>13.3</v>
      </c>
      <c r="AG10" s="8">
        <v>13.3</v>
      </c>
      <c r="AH10" s="8">
        <v>13.3</v>
      </c>
      <c r="AI10" s="8">
        <v>13.3</v>
      </c>
      <c r="AJ10" s="8">
        <v>13.3</v>
      </c>
      <c r="AK10" s="8">
        <v>13.3</v>
      </c>
      <c r="AL10" s="8">
        <v>13.3</v>
      </c>
      <c r="AM10" s="8">
        <v>13.3</v>
      </c>
      <c r="AN10" s="8">
        <v>13.3</v>
      </c>
      <c r="AO10" s="8">
        <v>13.3</v>
      </c>
      <c r="AP10" s="8">
        <v>13.3</v>
      </c>
      <c r="AQ10">
        <v>13.3</v>
      </c>
      <c r="AR10">
        <v>13.3</v>
      </c>
      <c r="AS10">
        <v>13.3</v>
      </c>
      <c r="AT10">
        <v>13.3</v>
      </c>
      <c r="AU10">
        <v>13.3</v>
      </c>
      <c r="AV10" s="77">
        <v>13.9</v>
      </c>
      <c r="AW10">
        <v>13.9</v>
      </c>
      <c r="AX10">
        <v>13.9</v>
      </c>
      <c r="AY10">
        <v>13.9</v>
      </c>
      <c r="AZ10">
        <v>13.9</v>
      </c>
      <c r="BA10">
        <v>13.9</v>
      </c>
      <c r="BB10">
        <v>13.9</v>
      </c>
      <c r="BC10">
        <v>13.9</v>
      </c>
      <c r="BD10">
        <v>13.9</v>
      </c>
      <c r="BE10">
        <v>13.9</v>
      </c>
      <c r="BF10">
        <v>13.9</v>
      </c>
      <c r="BG10">
        <v>13.9</v>
      </c>
      <c r="BH10">
        <v>13.9</v>
      </c>
      <c r="BI10">
        <v>13.9</v>
      </c>
      <c r="BJ10">
        <v>13.9</v>
      </c>
      <c r="BK10">
        <v>13.9</v>
      </c>
      <c r="BL10">
        <v>13.9</v>
      </c>
      <c r="BM10">
        <v>13.9</v>
      </c>
      <c r="BN10">
        <v>13.9</v>
      </c>
      <c r="BO10">
        <v>13.9</v>
      </c>
      <c r="BP10">
        <v>13.9</v>
      </c>
      <c r="BQ10">
        <v>13.9</v>
      </c>
      <c r="BR10">
        <v>13.9</v>
      </c>
      <c r="BS10">
        <v>13.9</v>
      </c>
      <c r="BT10" s="8">
        <v>14.6</v>
      </c>
      <c r="BU10">
        <v>14.6</v>
      </c>
      <c r="BV10">
        <v>14.6</v>
      </c>
      <c r="BW10">
        <v>14.6</v>
      </c>
      <c r="BX10">
        <v>14.6</v>
      </c>
      <c r="BY10">
        <v>14.6</v>
      </c>
      <c r="BZ10">
        <v>14.6</v>
      </c>
      <c r="CA10">
        <v>14.6</v>
      </c>
      <c r="CB10">
        <v>14.6</v>
      </c>
      <c r="CC10">
        <v>14.6</v>
      </c>
      <c r="CD10">
        <v>14.6</v>
      </c>
      <c r="CE10">
        <v>14.6</v>
      </c>
    </row>
    <row r="11" spans="1:83" ht="12.75">
      <c r="A11" s="7">
        <v>20013461</v>
      </c>
      <c r="B11" s="8" t="s">
        <v>701</v>
      </c>
      <c r="C11" s="8">
        <v>13.9</v>
      </c>
      <c r="D11" s="8">
        <v>13.9</v>
      </c>
      <c r="E11" s="8">
        <v>13.9</v>
      </c>
      <c r="F11" s="8">
        <v>13.9</v>
      </c>
      <c r="G11" s="8">
        <v>13.9</v>
      </c>
      <c r="H11" s="8">
        <v>13.9</v>
      </c>
      <c r="I11" s="8">
        <v>13.9</v>
      </c>
      <c r="J11" s="8">
        <v>13.9</v>
      </c>
      <c r="K11" s="8">
        <v>13.9</v>
      </c>
      <c r="L11" s="8">
        <v>13.9</v>
      </c>
      <c r="M11" s="8">
        <v>13.9</v>
      </c>
      <c r="N11" s="8">
        <v>13.9</v>
      </c>
      <c r="O11" s="64">
        <v>13.5</v>
      </c>
      <c r="P11" s="8">
        <v>13.5</v>
      </c>
      <c r="Q11" s="8">
        <v>13.5</v>
      </c>
      <c r="R11" s="8">
        <v>13.5</v>
      </c>
      <c r="S11" s="8">
        <v>13.5</v>
      </c>
      <c r="T11" s="8">
        <v>13.5</v>
      </c>
      <c r="U11" s="8">
        <v>13.5</v>
      </c>
      <c r="V11" s="8">
        <v>13.5</v>
      </c>
      <c r="W11" s="8">
        <v>13.5</v>
      </c>
      <c r="X11">
        <v>13.5</v>
      </c>
      <c r="Y11" s="8">
        <v>13.5</v>
      </c>
      <c r="Z11" s="8">
        <v>13.5</v>
      </c>
      <c r="AA11" s="8">
        <v>13.5</v>
      </c>
      <c r="AB11" s="8">
        <v>13.5</v>
      </c>
      <c r="AC11" s="8">
        <v>13.5</v>
      </c>
      <c r="AD11" s="77">
        <v>12.6</v>
      </c>
      <c r="AE11" s="8">
        <v>12.6</v>
      </c>
      <c r="AF11" s="8">
        <v>12.6</v>
      </c>
      <c r="AG11" s="8">
        <v>12.6</v>
      </c>
      <c r="AH11" s="8">
        <v>12.6</v>
      </c>
      <c r="AI11" s="8">
        <v>12.6</v>
      </c>
      <c r="AJ11" s="8">
        <v>12.6</v>
      </c>
      <c r="AK11" s="8">
        <v>12.6</v>
      </c>
      <c r="AL11" s="8">
        <v>12.6</v>
      </c>
      <c r="AM11" s="8">
        <v>12.6</v>
      </c>
      <c r="AN11" s="8">
        <v>12.6</v>
      </c>
      <c r="AO11" s="8">
        <v>12.6</v>
      </c>
      <c r="AP11" s="8">
        <v>12.6</v>
      </c>
      <c r="AQ11">
        <v>12.6</v>
      </c>
      <c r="AR11">
        <v>12.6</v>
      </c>
      <c r="AS11">
        <v>12.6</v>
      </c>
      <c r="AT11">
        <v>12.6</v>
      </c>
      <c r="AU11">
        <v>12.6</v>
      </c>
      <c r="AV11" s="77">
        <v>13.2</v>
      </c>
      <c r="AW11">
        <v>13.2</v>
      </c>
      <c r="AX11">
        <v>13.2</v>
      </c>
      <c r="AY11">
        <v>13.2</v>
      </c>
      <c r="AZ11">
        <v>13.2</v>
      </c>
      <c r="BA11">
        <v>13.2</v>
      </c>
      <c r="BB11">
        <v>13.2</v>
      </c>
      <c r="BC11">
        <v>13.2</v>
      </c>
      <c r="BD11">
        <v>13.2</v>
      </c>
      <c r="BE11">
        <v>13.2</v>
      </c>
      <c r="BF11">
        <v>13.2</v>
      </c>
      <c r="BG11">
        <v>13.2</v>
      </c>
      <c r="BH11">
        <v>13.2</v>
      </c>
      <c r="BI11">
        <v>13.2</v>
      </c>
      <c r="BJ11">
        <v>13.2</v>
      </c>
      <c r="BK11">
        <v>13.2</v>
      </c>
      <c r="BL11">
        <v>13.2</v>
      </c>
      <c r="BM11">
        <v>13.2</v>
      </c>
      <c r="BN11">
        <v>13.2</v>
      </c>
      <c r="BO11">
        <v>13.2</v>
      </c>
      <c r="BP11">
        <v>13.2</v>
      </c>
      <c r="BQ11">
        <v>13.2</v>
      </c>
      <c r="BR11">
        <v>13.2</v>
      </c>
      <c r="BS11">
        <v>13.2</v>
      </c>
      <c r="BT11" s="8">
        <v>14.6</v>
      </c>
      <c r="BU11">
        <v>14.6</v>
      </c>
      <c r="BV11">
        <v>14.6</v>
      </c>
      <c r="BW11">
        <v>14.6</v>
      </c>
      <c r="BX11">
        <v>14.6</v>
      </c>
      <c r="BY11">
        <v>14.6</v>
      </c>
      <c r="BZ11">
        <v>14.6</v>
      </c>
      <c r="CA11">
        <v>14.6</v>
      </c>
      <c r="CB11">
        <v>14.6</v>
      </c>
      <c r="CC11">
        <v>14.6</v>
      </c>
      <c r="CD11">
        <v>14.6</v>
      </c>
      <c r="CE11">
        <v>14.6</v>
      </c>
    </row>
    <row r="12" spans="1:83" ht="12.75">
      <c r="A12" s="7">
        <v>29137937</v>
      </c>
      <c r="B12" s="8" t="s">
        <v>702</v>
      </c>
      <c r="C12" s="8">
        <v>14.8</v>
      </c>
      <c r="D12" s="8">
        <v>14.8</v>
      </c>
      <c r="E12" s="8">
        <v>14.8</v>
      </c>
      <c r="F12" s="8">
        <v>14.8</v>
      </c>
      <c r="G12" s="8">
        <v>14.8</v>
      </c>
      <c r="H12" s="8">
        <v>14.8</v>
      </c>
      <c r="I12" s="8">
        <v>14.8</v>
      </c>
      <c r="J12" s="8">
        <v>14.8</v>
      </c>
      <c r="K12" s="8">
        <v>14.8</v>
      </c>
      <c r="L12" s="64">
        <v>14.4</v>
      </c>
      <c r="M12" s="8">
        <v>14.4</v>
      </c>
      <c r="N12" s="8">
        <v>14.4</v>
      </c>
      <c r="O12" s="8">
        <v>14.4</v>
      </c>
      <c r="P12" s="8">
        <v>14.4</v>
      </c>
      <c r="Q12" s="8">
        <v>14.4</v>
      </c>
      <c r="R12" s="8">
        <v>14.4</v>
      </c>
      <c r="S12" s="8">
        <v>14.4</v>
      </c>
      <c r="T12" s="8">
        <v>14.4</v>
      </c>
      <c r="U12" s="8">
        <v>14.4</v>
      </c>
      <c r="V12" s="8">
        <v>14.4</v>
      </c>
      <c r="W12" s="8">
        <v>14.4</v>
      </c>
      <c r="X12" s="66">
        <v>14.1</v>
      </c>
      <c r="Y12" s="8">
        <v>14.1</v>
      </c>
      <c r="Z12" s="8">
        <v>14.1</v>
      </c>
      <c r="AA12" s="8">
        <v>14.1</v>
      </c>
      <c r="AB12" s="8">
        <v>14.1</v>
      </c>
      <c r="AC12" s="8">
        <v>14.1</v>
      </c>
      <c r="AD12" s="77">
        <v>13.2</v>
      </c>
      <c r="AE12" s="8">
        <v>13.2</v>
      </c>
      <c r="AF12" s="8">
        <v>13.2</v>
      </c>
      <c r="AG12" s="8">
        <v>13.2</v>
      </c>
      <c r="AH12" s="8">
        <v>13.2</v>
      </c>
      <c r="AI12" s="8">
        <v>13.2</v>
      </c>
      <c r="AJ12" s="8">
        <v>13.2</v>
      </c>
      <c r="AK12" s="8">
        <v>13.2</v>
      </c>
      <c r="AL12" s="8">
        <v>13.2</v>
      </c>
      <c r="AM12" s="8">
        <v>13.2</v>
      </c>
      <c r="AN12" s="8">
        <v>13.2</v>
      </c>
      <c r="AO12" s="8">
        <v>13.2</v>
      </c>
      <c r="AP12" s="8">
        <v>13.2</v>
      </c>
      <c r="AQ12">
        <v>13.2</v>
      </c>
      <c r="AR12">
        <v>13.2</v>
      </c>
      <c r="AS12">
        <v>13.2</v>
      </c>
      <c r="AT12">
        <v>13.2</v>
      </c>
      <c r="AU12">
        <v>13.2</v>
      </c>
      <c r="AV12" s="77">
        <v>13.9</v>
      </c>
      <c r="AW12">
        <v>13.9</v>
      </c>
      <c r="AX12">
        <v>13.9</v>
      </c>
      <c r="AY12">
        <v>13.9</v>
      </c>
      <c r="AZ12">
        <v>13.9</v>
      </c>
      <c r="BA12">
        <v>13.9</v>
      </c>
      <c r="BB12">
        <v>13.9</v>
      </c>
      <c r="BC12">
        <v>13.9</v>
      </c>
      <c r="BD12">
        <v>13.9</v>
      </c>
      <c r="BE12">
        <v>13.9</v>
      </c>
      <c r="BF12">
        <v>13.9</v>
      </c>
      <c r="BG12">
        <v>13.9</v>
      </c>
      <c r="BH12">
        <v>13.9</v>
      </c>
      <c r="BI12">
        <v>13.9</v>
      </c>
      <c r="BJ12">
        <v>13.9</v>
      </c>
      <c r="BK12">
        <v>13.9</v>
      </c>
      <c r="BL12">
        <v>13.9</v>
      </c>
      <c r="BM12">
        <v>13.9</v>
      </c>
      <c r="BN12">
        <v>13.9</v>
      </c>
      <c r="BO12">
        <v>13.9</v>
      </c>
      <c r="BP12">
        <v>13.9</v>
      </c>
      <c r="BQ12">
        <v>13.9</v>
      </c>
      <c r="BR12">
        <v>13.9</v>
      </c>
      <c r="BS12">
        <v>13.9</v>
      </c>
      <c r="BT12" s="8">
        <v>14.6</v>
      </c>
      <c r="BU12">
        <v>14.6</v>
      </c>
      <c r="BV12">
        <v>14.6</v>
      </c>
      <c r="BW12">
        <v>14.6</v>
      </c>
      <c r="BX12">
        <v>14.6</v>
      </c>
      <c r="BY12">
        <v>14.6</v>
      </c>
      <c r="BZ12">
        <v>14.6</v>
      </c>
      <c r="CA12">
        <v>14.6</v>
      </c>
      <c r="CB12">
        <v>14.6</v>
      </c>
      <c r="CC12">
        <v>14.6</v>
      </c>
      <c r="CD12">
        <v>14.6</v>
      </c>
      <c r="CE12">
        <v>14.6</v>
      </c>
    </row>
    <row r="13" spans="1:84" ht="12.75">
      <c r="A13" s="7" t="s">
        <v>1000</v>
      </c>
      <c r="B13" s="8" t="s">
        <v>1001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 s="77">
        <v>12.7</v>
      </c>
      <c r="AZ13">
        <v>12.7</v>
      </c>
      <c r="BA13">
        <v>12.7</v>
      </c>
      <c r="BB13">
        <v>12.7</v>
      </c>
      <c r="BC13">
        <v>12.7</v>
      </c>
      <c r="BD13">
        <v>12.7</v>
      </c>
      <c r="BE13">
        <v>12.7</v>
      </c>
      <c r="BF13">
        <v>12.7</v>
      </c>
      <c r="BG13">
        <v>12.7</v>
      </c>
      <c r="BH13">
        <v>12.7</v>
      </c>
      <c r="BI13">
        <v>12.7</v>
      </c>
      <c r="BJ13">
        <v>12.7</v>
      </c>
      <c r="BK13">
        <v>12.7</v>
      </c>
      <c r="BL13">
        <v>12.7</v>
      </c>
      <c r="BM13">
        <v>12.7</v>
      </c>
      <c r="BN13">
        <v>12.7</v>
      </c>
      <c r="BO13">
        <v>12.7</v>
      </c>
      <c r="BP13">
        <v>12.7</v>
      </c>
      <c r="BQ13">
        <v>12.7</v>
      </c>
      <c r="BR13">
        <v>12.7</v>
      </c>
      <c r="BS13">
        <v>12.7</v>
      </c>
      <c r="BT13" s="8">
        <v>14.6</v>
      </c>
      <c r="BU13">
        <v>14.6</v>
      </c>
      <c r="BV13">
        <v>14.6</v>
      </c>
      <c r="BW13">
        <v>14.6</v>
      </c>
      <c r="BX13">
        <v>14.6</v>
      </c>
      <c r="BY13">
        <v>14.6</v>
      </c>
      <c r="BZ13">
        <v>14.6</v>
      </c>
      <c r="CA13">
        <v>14.6</v>
      </c>
      <c r="CB13">
        <v>14.6</v>
      </c>
      <c r="CC13">
        <v>14.6</v>
      </c>
      <c r="CD13">
        <v>14.6</v>
      </c>
      <c r="CE13">
        <v>14.6</v>
      </c>
      <c r="CF13" t="s">
        <v>1002</v>
      </c>
    </row>
    <row r="14" spans="1:83" ht="12.75">
      <c r="A14" s="7" t="s">
        <v>734</v>
      </c>
      <c r="B14" s="8" t="s">
        <v>703</v>
      </c>
      <c r="C14" s="8">
        <v>13.7</v>
      </c>
      <c r="D14" s="8">
        <v>13.7</v>
      </c>
      <c r="E14" s="8">
        <v>13.7</v>
      </c>
      <c r="F14" s="8">
        <v>13.7</v>
      </c>
      <c r="G14" s="8">
        <v>13.7</v>
      </c>
      <c r="H14" s="8">
        <v>13.7</v>
      </c>
      <c r="I14" s="8">
        <v>13.7</v>
      </c>
      <c r="J14" s="8">
        <v>13.7</v>
      </c>
      <c r="K14" s="8">
        <v>13.7</v>
      </c>
      <c r="L14" s="8">
        <v>13.7</v>
      </c>
      <c r="M14" s="8">
        <v>13.7</v>
      </c>
      <c r="N14" s="8">
        <v>13.7</v>
      </c>
      <c r="O14" s="8">
        <v>13.7</v>
      </c>
      <c r="P14" s="8">
        <v>13.7</v>
      </c>
      <c r="Q14" s="8">
        <v>13.7</v>
      </c>
      <c r="R14" s="8">
        <v>13.7</v>
      </c>
      <c r="S14" s="8">
        <v>13.7</v>
      </c>
      <c r="T14" s="8">
        <v>13.7</v>
      </c>
      <c r="U14" s="8">
        <v>13.7</v>
      </c>
      <c r="V14" s="8">
        <v>13.7</v>
      </c>
      <c r="W14" s="8">
        <v>13.7</v>
      </c>
      <c r="X14">
        <v>13.7</v>
      </c>
      <c r="Y14" s="8">
        <v>13.7</v>
      </c>
      <c r="Z14" s="8">
        <v>13.7</v>
      </c>
      <c r="AA14" s="8">
        <v>13.7</v>
      </c>
      <c r="AB14" s="8">
        <v>13.7</v>
      </c>
      <c r="AC14" s="8">
        <v>13.7</v>
      </c>
      <c r="AD14" s="77">
        <v>12.8</v>
      </c>
      <c r="AE14" s="8">
        <v>12.8</v>
      </c>
      <c r="AF14" s="8">
        <v>12.8</v>
      </c>
      <c r="AG14" s="8">
        <v>12.8</v>
      </c>
      <c r="AH14" s="8">
        <v>12.8</v>
      </c>
      <c r="AI14" s="8">
        <v>12.8</v>
      </c>
      <c r="AJ14" s="8">
        <v>12.8</v>
      </c>
      <c r="AK14" s="8">
        <v>12.8</v>
      </c>
      <c r="AL14" s="8">
        <v>12.8</v>
      </c>
      <c r="AM14" s="8">
        <v>12.8</v>
      </c>
      <c r="AN14" s="8">
        <v>12.8</v>
      </c>
      <c r="AO14" s="8">
        <v>12.8</v>
      </c>
      <c r="AP14" s="77">
        <v>13.2</v>
      </c>
      <c r="AQ14">
        <v>13.2</v>
      </c>
      <c r="AR14">
        <v>13.2</v>
      </c>
      <c r="AS14">
        <v>13.2</v>
      </c>
      <c r="AT14">
        <v>13.2</v>
      </c>
      <c r="AU14">
        <v>13.2</v>
      </c>
      <c r="AV14" s="77">
        <v>13.5</v>
      </c>
      <c r="AW14">
        <v>13.5</v>
      </c>
      <c r="AX14">
        <v>13.5</v>
      </c>
      <c r="AY14">
        <v>13.5</v>
      </c>
      <c r="AZ14">
        <v>13.5</v>
      </c>
      <c r="BA14">
        <v>13.5</v>
      </c>
      <c r="BB14">
        <v>13.5</v>
      </c>
      <c r="BC14">
        <v>13.5</v>
      </c>
      <c r="BD14">
        <v>13.5</v>
      </c>
      <c r="BE14">
        <v>13.5</v>
      </c>
      <c r="BF14">
        <v>13.5</v>
      </c>
      <c r="BG14">
        <v>13.5</v>
      </c>
      <c r="BH14" s="77">
        <v>13.8</v>
      </c>
      <c r="BI14">
        <v>13.8</v>
      </c>
      <c r="BJ14">
        <v>13.8</v>
      </c>
      <c r="BK14">
        <v>13.8</v>
      </c>
      <c r="BL14">
        <v>13.8</v>
      </c>
      <c r="BM14">
        <v>13.8</v>
      </c>
      <c r="BN14">
        <v>13.8</v>
      </c>
      <c r="BO14">
        <v>13.8</v>
      </c>
      <c r="BP14">
        <v>13.8</v>
      </c>
      <c r="BQ14">
        <v>13.8</v>
      </c>
      <c r="BR14">
        <v>13.8</v>
      </c>
      <c r="BS14">
        <v>13.8</v>
      </c>
      <c r="BT14" s="8">
        <v>14.6</v>
      </c>
      <c r="BU14">
        <v>14.6</v>
      </c>
      <c r="BV14">
        <v>14.6</v>
      </c>
      <c r="BW14">
        <v>14.6</v>
      </c>
      <c r="BX14">
        <v>14.6</v>
      </c>
      <c r="BY14">
        <v>14.6</v>
      </c>
      <c r="BZ14">
        <v>14.6</v>
      </c>
      <c r="CA14">
        <v>14.6</v>
      </c>
      <c r="CB14">
        <v>14.6</v>
      </c>
      <c r="CC14">
        <v>14.6</v>
      </c>
      <c r="CD14">
        <v>14.6</v>
      </c>
      <c r="CE14">
        <v>14.6</v>
      </c>
    </row>
    <row r="15" spans="1:83" ht="12.75">
      <c r="A15" s="7">
        <v>67450665</v>
      </c>
      <c r="B15" s="8" t="s">
        <v>707</v>
      </c>
      <c r="C15" s="8">
        <v>14.9</v>
      </c>
      <c r="D15" s="8">
        <v>14.9</v>
      </c>
      <c r="E15" s="8">
        <v>14.9</v>
      </c>
      <c r="F15" s="8">
        <v>14.9</v>
      </c>
      <c r="G15" s="8">
        <v>14.9</v>
      </c>
      <c r="H15" s="8">
        <v>14.9</v>
      </c>
      <c r="I15" s="8">
        <v>14.9</v>
      </c>
      <c r="J15" s="8">
        <v>14.9</v>
      </c>
      <c r="K15" s="8">
        <v>14.9</v>
      </c>
      <c r="L15" s="8">
        <v>14.9</v>
      </c>
      <c r="M15" s="8">
        <v>14.9</v>
      </c>
      <c r="N15" s="8">
        <v>14.9</v>
      </c>
      <c r="O15" s="8">
        <v>14.9</v>
      </c>
      <c r="P15" s="8">
        <v>14.9</v>
      </c>
      <c r="Q15" s="8">
        <v>14.9</v>
      </c>
      <c r="R15" s="8">
        <v>14.9</v>
      </c>
      <c r="S15" s="8">
        <v>14.9</v>
      </c>
      <c r="T15" s="8">
        <v>14.9</v>
      </c>
      <c r="U15" s="8">
        <v>14.9</v>
      </c>
      <c r="V15" s="8">
        <v>14.9</v>
      </c>
      <c r="W15" s="8">
        <v>14.9</v>
      </c>
      <c r="X15">
        <v>14.9</v>
      </c>
      <c r="Y15">
        <v>14.9</v>
      </c>
      <c r="Z15">
        <v>14.9</v>
      </c>
      <c r="AA15">
        <v>14.9</v>
      </c>
      <c r="AB15" s="8">
        <v>14.9</v>
      </c>
      <c r="AC15" s="8">
        <v>14.9</v>
      </c>
      <c r="AD15" s="77">
        <v>14</v>
      </c>
      <c r="AE15" s="8">
        <v>14</v>
      </c>
      <c r="AF15" s="64">
        <v>13.9</v>
      </c>
      <c r="AG15" s="8">
        <v>13.9</v>
      </c>
      <c r="AH15" s="8">
        <v>13.9</v>
      </c>
      <c r="AI15" s="8">
        <v>13.9</v>
      </c>
      <c r="AJ15" s="8">
        <v>13.9</v>
      </c>
      <c r="AK15" s="8">
        <v>13.9</v>
      </c>
      <c r="AL15" s="8">
        <v>13.9</v>
      </c>
      <c r="AM15" s="8">
        <v>13.9</v>
      </c>
      <c r="AN15" s="8">
        <v>13.9</v>
      </c>
      <c r="AO15" s="8">
        <v>13.9</v>
      </c>
      <c r="AP15" s="8">
        <v>13.9</v>
      </c>
      <c r="AQ15">
        <v>13.9</v>
      </c>
      <c r="AR15">
        <v>13.9</v>
      </c>
      <c r="AS15">
        <v>13.9</v>
      </c>
      <c r="AT15">
        <v>13.9</v>
      </c>
      <c r="AU15">
        <v>13.9</v>
      </c>
      <c r="AV15" s="77">
        <v>14.5</v>
      </c>
      <c r="AW15">
        <v>14.5</v>
      </c>
      <c r="AX15">
        <v>14.5</v>
      </c>
      <c r="AY15">
        <v>14.5</v>
      </c>
      <c r="AZ15">
        <v>14.5</v>
      </c>
      <c r="BA15">
        <v>14.5</v>
      </c>
      <c r="BB15">
        <v>14.5</v>
      </c>
      <c r="BC15">
        <v>14.5</v>
      </c>
      <c r="BD15">
        <v>14.5</v>
      </c>
      <c r="BE15">
        <v>14.5</v>
      </c>
      <c r="BF15">
        <v>14.5</v>
      </c>
      <c r="BG15">
        <v>14.5</v>
      </c>
      <c r="BH15">
        <v>14.5</v>
      </c>
      <c r="BI15">
        <v>14.5</v>
      </c>
      <c r="BJ15">
        <v>14.5</v>
      </c>
      <c r="BK15">
        <v>14.5</v>
      </c>
      <c r="BL15">
        <v>14.5</v>
      </c>
      <c r="BM15">
        <v>14.5</v>
      </c>
      <c r="BN15">
        <v>14.5</v>
      </c>
      <c r="BO15">
        <v>14.5</v>
      </c>
      <c r="BP15">
        <v>14.5</v>
      </c>
      <c r="BQ15" s="77">
        <v>15.1</v>
      </c>
      <c r="BR15">
        <v>15.1</v>
      </c>
      <c r="BS15">
        <v>15.1</v>
      </c>
      <c r="BT15" s="8">
        <v>14.6</v>
      </c>
      <c r="BU15">
        <v>14.6</v>
      </c>
      <c r="BV15">
        <v>14.6</v>
      </c>
      <c r="BW15">
        <v>14.6</v>
      </c>
      <c r="BX15">
        <v>14.6</v>
      </c>
      <c r="BY15">
        <v>14.6</v>
      </c>
      <c r="BZ15">
        <v>14.6</v>
      </c>
      <c r="CA15">
        <v>14.6</v>
      </c>
      <c r="CB15">
        <v>14.6</v>
      </c>
      <c r="CC15">
        <v>14.6</v>
      </c>
      <c r="CD15">
        <v>14.6</v>
      </c>
      <c r="CE15">
        <v>14.6</v>
      </c>
    </row>
    <row r="16" spans="1:83" ht="12.75">
      <c r="A16" s="7">
        <v>87880235</v>
      </c>
      <c r="B16" s="8" t="s">
        <v>708</v>
      </c>
      <c r="C16" s="8">
        <v>14.9</v>
      </c>
      <c r="D16" s="8">
        <v>14.9</v>
      </c>
      <c r="E16" s="8">
        <v>14.9</v>
      </c>
      <c r="F16" s="8">
        <v>14.9</v>
      </c>
      <c r="G16" s="8">
        <v>14.9</v>
      </c>
      <c r="H16" s="8">
        <v>14.9</v>
      </c>
      <c r="I16" s="8">
        <v>14.9</v>
      </c>
      <c r="J16" s="8">
        <v>14.9</v>
      </c>
      <c r="K16" s="8">
        <v>14.9</v>
      </c>
      <c r="L16" s="8">
        <v>14.9</v>
      </c>
      <c r="M16" s="8">
        <v>14.9</v>
      </c>
      <c r="N16" s="8">
        <v>14.9</v>
      </c>
      <c r="O16" s="64">
        <v>14.5</v>
      </c>
      <c r="P16" s="8">
        <v>14.5</v>
      </c>
      <c r="Q16" s="8">
        <v>14.5</v>
      </c>
      <c r="R16" s="8">
        <v>14.5</v>
      </c>
      <c r="S16" s="8">
        <v>14.5</v>
      </c>
      <c r="T16" s="8">
        <v>14.5</v>
      </c>
      <c r="U16" s="8">
        <v>14.5</v>
      </c>
      <c r="V16" s="8">
        <v>14.5</v>
      </c>
      <c r="W16" s="8">
        <v>14.5</v>
      </c>
      <c r="X16">
        <v>14.5</v>
      </c>
      <c r="Y16">
        <v>14.5</v>
      </c>
      <c r="Z16">
        <v>14.5</v>
      </c>
      <c r="AA16">
        <v>14.5</v>
      </c>
      <c r="AB16" s="8">
        <v>14.5</v>
      </c>
      <c r="AC16" s="8">
        <v>14.5</v>
      </c>
      <c r="AD16" s="77">
        <v>13.6</v>
      </c>
      <c r="AE16" s="8">
        <v>13.6</v>
      </c>
      <c r="AF16" s="8">
        <v>13.6</v>
      </c>
      <c r="AG16" s="8">
        <v>13.6</v>
      </c>
      <c r="AH16" s="8">
        <v>13.6</v>
      </c>
      <c r="AI16" s="8">
        <v>13.6</v>
      </c>
      <c r="AJ16" s="8">
        <v>13.6</v>
      </c>
      <c r="AK16" s="8">
        <v>13.6</v>
      </c>
      <c r="AL16" s="8">
        <v>13.6</v>
      </c>
      <c r="AM16" s="8">
        <v>13.6</v>
      </c>
      <c r="AN16" s="8">
        <v>13.6</v>
      </c>
      <c r="AO16" s="8">
        <v>13.6</v>
      </c>
      <c r="AP16" s="8">
        <v>13.6</v>
      </c>
      <c r="AQ16">
        <v>13.6</v>
      </c>
      <c r="AR16">
        <v>13.6</v>
      </c>
      <c r="AS16">
        <v>13.6</v>
      </c>
      <c r="AT16">
        <v>13.6</v>
      </c>
      <c r="AU16">
        <v>13.6</v>
      </c>
      <c r="AV16" s="77">
        <v>14.5</v>
      </c>
      <c r="AW16">
        <v>14.5</v>
      </c>
      <c r="AX16">
        <v>14.5</v>
      </c>
      <c r="AY16">
        <v>14.5</v>
      </c>
      <c r="AZ16">
        <v>14.5</v>
      </c>
      <c r="BA16">
        <v>14.5</v>
      </c>
      <c r="BB16">
        <v>14.5</v>
      </c>
      <c r="BC16">
        <v>14.5</v>
      </c>
      <c r="BD16">
        <v>14.5</v>
      </c>
      <c r="BE16">
        <v>14.5</v>
      </c>
      <c r="BF16">
        <v>14.5</v>
      </c>
      <c r="BG16">
        <v>14.5</v>
      </c>
      <c r="BH16">
        <v>14.5</v>
      </c>
      <c r="BI16">
        <v>14.5</v>
      </c>
      <c r="BJ16">
        <v>14.5</v>
      </c>
      <c r="BK16">
        <v>14.5</v>
      </c>
      <c r="BL16">
        <v>14.5</v>
      </c>
      <c r="BM16">
        <v>14.5</v>
      </c>
      <c r="BN16">
        <v>14.5</v>
      </c>
      <c r="BO16">
        <v>14.5</v>
      </c>
      <c r="BP16">
        <v>14.5</v>
      </c>
      <c r="BQ16">
        <v>14.5</v>
      </c>
      <c r="BR16">
        <v>14.5</v>
      </c>
      <c r="BS16">
        <v>14.5</v>
      </c>
      <c r="BT16" s="8">
        <v>14.6</v>
      </c>
      <c r="BU16">
        <v>14.6</v>
      </c>
      <c r="BV16">
        <v>14.6</v>
      </c>
      <c r="BW16">
        <v>14.6</v>
      </c>
      <c r="BX16">
        <v>14.6</v>
      </c>
      <c r="BY16">
        <v>14.6</v>
      </c>
      <c r="BZ16">
        <v>14.6</v>
      </c>
      <c r="CA16">
        <v>14.6</v>
      </c>
      <c r="CB16">
        <v>14.6</v>
      </c>
      <c r="CC16">
        <v>14.6</v>
      </c>
      <c r="CD16">
        <v>14.6</v>
      </c>
      <c r="CE16">
        <v>14.6</v>
      </c>
    </row>
    <row r="17" spans="1:83" ht="12.75">
      <c r="A17" s="7">
        <v>90235319</v>
      </c>
      <c r="B17" s="8" t="s">
        <v>709</v>
      </c>
      <c r="C17" s="8">
        <v>15.5</v>
      </c>
      <c r="D17" s="8">
        <v>15.5</v>
      </c>
      <c r="E17" s="8">
        <v>15.5</v>
      </c>
      <c r="F17" s="8">
        <v>15.5</v>
      </c>
      <c r="G17" s="8">
        <v>15.5</v>
      </c>
      <c r="H17" s="8">
        <v>15.5</v>
      </c>
      <c r="I17" s="8">
        <v>15.5</v>
      </c>
      <c r="J17" s="8">
        <v>15.5</v>
      </c>
      <c r="K17" s="8">
        <v>15.5</v>
      </c>
      <c r="L17" s="8">
        <v>15.5</v>
      </c>
      <c r="M17" s="8">
        <v>15.5</v>
      </c>
      <c r="N17" s="8">
        <v>15.5</v>
      </c>
      <c r="O17" s="8">
        <v>15.5</v>
      </c>
      <c r="P17" s="8">
        <v>15.5</v>
      </c>
      <c r="Q17" s="8">
        <v>15.5</v>
      </c>
      <c r="R17" s="8">
        <v>15.5</v>
      </c>
      <c r="S17" s="8">
        <v>15.5</v>
      </c>
      <c r="T17" s="8">
        <v>15.5</v>
      </c>
      <c r="U17" s="8">
        <v>15.5</v>
      </c>
      <c r="V17" s="8">
        <v>15.5</v>
      </c>
      <c r="W17" s="8">
        <v>15.5</v>
      </c>
      <c r="X17">
        <v>15.5</v>
      </c>
      <c r="Y17">
        <v>15.5</v>
      </c>
      <c r="Z17">
        <v>15.5</v>
      </c>
      <c r="AA17">
        <v>15.5</v>
      </c>
      <c r="AB17" s="8">
        <v>15.5</v>
      </c>
      <c r="AC17" s="8">
        <v>15.5</v>
      </c>
      <c r="AD17" s="77">
        <v>14.6</v>
      </c>
      <c r="AE17" s="8">
        <v>14.6</v>
      </c>
      <c r="AF17" s="8">
        <v>14.6</v>
      </c>
      <c r="AG17" s="8">
        <v>14.6</v>
      </c>
      <c r="AH17" s="8">
        <v>14.6</v>
      </c>
      <c r="AI17" s="8">
        <v>14.6</v>
      </c>
      <c r="AJ17" s="8">
        <v>14.6</v>
      </c>
      <c r="AK17" s="8">
        <v>14.6</v>
      </c>
      <c r="AL17" s="8">
        <v>14.6</v>
      </c>
      <c r="AM17" s="8">
        <v>14.6</v>
      </c>
      <c r="AN17" s="8">
        <v>14.6</v>
      </c>
      <c r="AO17" s="8">
        <v>14.6</v>
      </c>
      <c r="AP17" s="8">
        <v>14.6</v>
      </c>
      <c r="AQ17">
        <v>14.6</v>
      </c>
      <c r="AR17">
        <v>14.6</v>
      </c>
      <c r="AS17">
        <v>14.6</v>
      </c>
      <c r="AT17">
        <v>14.6</v>
      </c>
      <c r="AU17">
        <v>14.6</v>
      </c>
      <c r="AV17" s="77">
        <v>15.8</v>
      </c>
      <c r="AW17">
        <v>15.8</v>
      </c>
      <c r="AX17">
        <v>15.8</v>
      </c>
      <c r="AY17">
        <v>15.8</v>
      </c>
      <c r="AZ17">
        <v>15.8</v>
      </c>
      <c r="BA17">
        <v>15.8</v>
      </c>
      <c r="BB17">
        <v>15.8</v>
      </c>
      <c r="BC17">
        <v>15.8</v>
      </c>
      <c r="BD17">
        <v>15.8</v>
      </c>
      <c r="BE17">
        <v>15.8</v>
      </c>
      <c r="BF17">
        <v>15.8</v>
      </c>
      <c r="BG17">
        <v>15.8</v>
      </c>
      <c r="BH17">
        <v>15.8</v>
      </c>
      <c r="BI17">
        <v>15.8</v>
      </c>
      <c r="BJ17">
        <v>15.8</v>
      </c>
      <c r="BK17">
        <v>15.8</v>
      </c>
      <c r="BL17">
        <v>15.8</v>
      </c>
      <c r="BM17">
        <v>15.8</v>
      </c>
      <c r="BN17">
        <v>15.8</v>
      </c>
      <c r="BO17">
        <v>15.8</v>
      </c>
      <c r="BP17">
        <v>15.8</v>
      </c>
      <c r="BQ17">
        <v>15.8</v>
      </c>
      <c r="BR17">
        <v>15.8</v>
      </c>
      <c r="BS17">
        <v>15.8</v>
      </c>
      <c r="BT17" s="8">
        <v>14.6</v>
      </c>
      <c r="BU17">
        <v>14.6</v>
      </c>
      <c r="BV17">
        <v>14.6</v>
      </c>
      <c r="BW17">
        <v>14.6</v>
      </c>
      <c r="BX17">
        <v>14.6</v>
      </c>
      <c r="BY17">
        <v>14.6</v>
      </c>
      <c r="BZ17">
        <v>14.6</v>
      </c>
      <c r="CA17">
        <v>14.6</v>
      </c>
      <c r="CB17">
        <v>14.6</v>
      </c>
      <c r="CC17">
        <v>14.6</v>
      </c>
      <c r="CD17">
        <v>14.6</v>
      </c>
      <c r="CE17">
        <v>14.6</v>
      </c>
    </row>
    <row r="18" spans="1:83" ht="12.75">
      <c r="A18" s="7" t="s">
        <v>736</v>
      </c>
      <c r="B18" s="8" t="s">
        <v>710</v>
      </c>
      <c r="C18" s="8">
        <v>14.5</v>
      </c>
      <c r="D18" s="8">
        <v>14.5</v>
      </c>
      <c r="E18" s="8">
        <v>14.5</v>
      </c>
      <c r="F18" s="8">
        <v>14.5</v>
      </c>
      <c r="G18" s="8">
        <v>14.5</v>
      </c>
      <c r="H18" s="8">
        <v>14.5</v>
      </c>
      <c r="I18" s="8">
        <v>14.5</v>
      </c>
      <c r="J18" s="8">
        <v>14.5</v>
      </c>
      <c r="K18" s="8">
        <v>14.5</v>
      </c>
      <c r="L18" s="8">
        <v>14.5</v>
      </c>
      <c r="M18" s="8">
        <v>14.5</v>
      </c>
      <c r="N18" s="8">
        <v>14.5</v>
      </c>
      <c r="O18" s="8">
        <v>14.5</v>
      </c>
      <c r="P18" s="8">
        <v>14.5</v>
      </c>
      <c r="Q18" s="8">
        <v>14.5</v>
      </c>
      <c r="R18" s="8">
        <v>14.5</v>
      </c>
      <c r="S18" s="8">
        <v>14.5</v>
      </c>
      <c r="T18" s="8">
        <v>14.5</v>
      </c>
      <c r="U18" s="8">
        <v>14.5</v>
      </c>
      <c r="V18" s="8">
        <v>14.5</v>
      </c>
      <c r="W18" s="8">
        <v>14.5</v>
      </c>
      <c r="X18">
        <v>14.5</v>
      </c>
      <c r="Y18">
        <v>14.5</v>
      </c>
      <c r="Z18">
        <v>14.5</v>
      </c>
      <c r="AA18">
        <v>14.5</v>
      </c>
      <c r="AB18" s="8">
        <v>14.5</v>
      </c>
      <c r="AC18" s="8">
        <v>14.5</v>
      </c>
      <c r="AD18" s="77">
        <v>13.6</v>
      </c>
      <c r="AE18" s="8">
        <v>13.6</v>
      </c>
      <c r="AF18" s="8">
        <v>13.6</v>
      </c>
      <c r="AG18" s="8">
        <v>13.6</v>
      </c>
      <c r="AH18" s="8">
        <v>13.6</v>
      </c>
      <c r="AI18" s="8">
        <v>13.6</v>
      </c>
      <c r="AJ18" s="8">
        <v>13.6</v>
      </c>
      <c r="AK18" s="8">
        <v>13.6</v>
      </c>
      <c r="AL18" s="8">
        <v>13.6</v>
      </c>
      <c r="AM18" s="8">
        <v>13.6</v>
      </c>
      <c r="AN18" s="8">
        <v>13.6</v>
      </c>
      <c r="AO18" s="8">
        <v>13.6</v>
      </c>
      <c r="AP18" s="8">
        <v>13.6</v>
      </c>
      <c r="AQ18">
        <v>13.6</v>
      </c>
      <c r="AR18">
        <v>13.6</v>
      </c>
      <c r="AS18">
        <v>13.6</v>
      </c>
      <c r="AT18">
        <v>13.6</v>
      </c>
      <c r="AU18">
        <v>13.6</v>
      </c>
      <c r="AV18" s="77">
        <v>14.9</v>
      </c>
      <c r="AW18">
        <v>14.9</v>
      </c>
      <c r="AX18">
        <v>14.9</v>
      </c>
      <c r="AY18">
        <v>14.9</v>
      </c>
      <c r="AZ18">
        <v>14.9</v>
      </c>
      <c r="BA18">
        <v>14.9</v>
      </c>
      <c r="BB18">
        <v>14.9</v>
      </c>
      <c r="BC18">
        <v>14.9</v>
      </c>
      <c r="BD18">
        <v>14.9</v>
      </c>
      <c r="BE18">
        <v>14.9</v>
      </c>
      <c r="BF18">
        <v>14.9</v>
      </c>
      <c r="BG18">
        <v>14.9</v>
      </c>
      <c r="BH18">
        <v>14.9</v>
      </c>
      <c r="BI18">
        <v>14.9</v>
      </c>
      <c r="BJ18">
        <v>14.9</v>
      </c>
      <c r="BK18">
        <v>14.9</v>
      </c>
      <c r="BL18">
        <v>14.9</v>
      </c>
      <c r="BM18">
        <v>14.9</v>
      </c>
      <c r="BN18">
        <v>14.9</v>
      </c>
      <c r="BO18">
        <v>14.9</v>
      </c>
      <c r="BP18">
        <v>14.9</v>
      </c>
      <c r="BQ18">
        <v>14.9</v>
      </c>
      <c r="BR18">
        <v>14.9</v>
      </c>
      <c r="BS18">
        <v>14.9</v>
      </c>
      <c r="BT18" s="8">
        <v>14.6</v>
      </c>
      <c r="BU18">
        <v>14.6</v>
      </c>
      <c r="BV18">
        <v>14.6</v>
      </c>
      <c r="BW18">
        <v>14.6</v>
      </c>
      <c r="BX18">
        <v>14.6</v>
      </c>
      <c r="BY18">
        <v>14.6</v>
      </c>
      <c r="BZ18">
        <v>14.6</v>
      </c>
      <c r="CA18">
        <v>14.6</v>
      </c>
      <c r="CB18">
        <v>14.6</v>
      </c>
      <c r="CC18">
        <v>14.6</v>
      </c>
      <c r="CD18">
        <v>14.6</v>
      </c>
      <c r="CE18">
        <v>14.6</v>
      </c>
    </row>
    <row r="19" spans="1:83" ht="12.75">
      <c r="A19" s="7">
        <v>20012084</v>
      </c>
      <c r="B19" s="8" t="s">
        <v>711</v>
      </c>
      <c r="C19" s="8">
        <v>14.5</v>
      </c>
      <c r="D19" s="8">
        <v>14.5</v>
      </c>
      <c r="E19" s="8">
        <v>14.5</v>
      </c>
      <c r="F19" s="8">
        <v>14.5</v>
      </c>
      <c r="G19" s="8">
        <v>14.5</v>
      </c>
      <c r="H19" s="8">
        <v>14.5</v>
      </c>
      <c r="I19" s="8">
        <v>14.5</v>
      </c>
      <c r="J19" s="8">
        <v>14.5</v>
      </c>
      <c r="K19" s="8">
        <v>14.5</v>
      </c>
      <c r="L19" s="8">
        <v>14.5</v>
      </c>
      <c r="M19" s="8">
        <v>14.5</v>
      </c>
      <c r="N19" s="8">
        <v>14.5</v>
      </c>
      <c r="O19" s="8">
        <v>14.5</v>
      </c>
      <c r="P19" s="8">
        <v>14.5</v>
      </c>
      <c r="Q19" s="8">
        <v>14.5</v>
      </c>
      <c r="R19" s="8">
        <v>14.5</v>
      </c>
      <c r="S19" s="8">
        <v>14.5</v>
      </c>
      <c r="T19" s="8">
        <v>14.5</v>
      </c>
      <c r="U19" s="8">
        <v>14.5</v>
      </c>
      <c r="V19" s="8">
        <v>14.5</v>
      </c>
      <c r="W19" s="8">
        <v>14.5</v>
      </c>
      <c r="X19">
        <v>14.5</v>
      </c>
      <c r="Y19">
        <v>14.5</v>
      </c>
      <c r="Z19">
        <v>14.5</v>
      </c>
      <c r="AA19">
        <v>14.5</v>
      </c>
      <c r="AB19" s="8">
        <v>14.5</v>
      </c>
      <c r="AC19" s="8">
        <v>14.5</v>
      </c>
      <c r="AD19" s="77">
        <v>13.6</v>
      </c>
      <c r="AE19" s="8">
        <v>13.6</v>
      </c>
      <c r="AF19" s="8">
        <v>13.6</v>
      </c>
      <c r="AG19" s="8">
        <v>13.6</v>
      </c>
      <c r="AH19" s="8">
        <v>13.6</v>
      </c>
      <c r="AI19" s="8">
        <v>13.6</v>
      </c>
      <c r="AJ19" s="8">
        <v>13.6</v>
      </c>
      <c r="AK19" s="8">
        <v>13.6</v>
      </c>
      <c r="AL19" s="8">
        <v>13.6</v>
      </c>
      <c r="AM19" s="8">
        <v>13.6</v>
      </c>
      <c r="AN19" s="8">
        <v>13.6</v>
      </c>
      <c r="AO19" s="8">
        <v>13.6</v>
      </c>
      <c r="AP19" s="8">
        <v>13.6</v>
      </c>
      <c r="AQ19">
        <v>13.6</v>
      </c>
      <c r="AR19">
        <v>13.6</v>
      </c>
      <c r="AS19">
        <v>13.6</v>
      </c>
      <c r="AT19">
        <v>13.6</v>
      </c>
      <c r="AU19">
        <v>13.6</v>
      </c>
      <c r="AV19" s="77">
        <v>14.3</v>
      </c>
      <c r="AW19">
        <v>14.3</v>
      </c>
      <c r="AX19">
        <v>14.3</v>
      </c>
      <c r="AY19">
        <v>14.3</v>
      </c>
      <c r="AZ19">
        <v>14.3</v>
      </c>
      <c r="BA19">
        <v>14.3</v>
      </c>
      <c r="BB19">
        <v>14.3</v>
      </c>
      <c r="BC19">
        <v>14.3</v>
      </c>
      <c r="BD19">
        <v>14.3</v>
      </c>
      <c r="BE19">
        <v>14.3</v>
      </c>
      <c r="BF19">
        <v>14.3</v>
      </c>
      <c r="BG19">
        <v>14.3</v>
      </c>
      <c r="BH19">
        <v>14.3</v>
      </c>
      <c r="BI19">
        <v>14.3</v>
      </c>
      <c r="BJ19">
        <v>14.3</v>
      </c>
      <c r="BK19">
        <v>14.3</v>
      </c>
      <c r="BL19">
        <v>14.3</v>
      </c>
      <c r="BM19">
        <v>14.3</v>
      </c>
      <c r="BN19">
        <v>14.3</v>
      </c>
      <c r="BO19">
        <v>14.3</v>
      </c>
      <c r="BP19">
        <v>14.3</v>
      </c>
      <c r="BQ19">
        <v>14.3</v>
      </c>
      <c r="BR19">
        <v>14.3</v>
      </c>
      <c r="BS19">
        <v>14.3</v>
      </c>
      <c r="BT19" s="8">
        <v>14.6</v>
      </c>
      <c r="BU19">
        <v>14.6</v>
      </c>
      <c r="BV19">
        <v>14.6</v>
      </c>
      <c r="BW19">
        <v>14.6</v>
      </c>
      <c r="BX19">
        <v>14.6</v>
      </c>
      <c r="BY19">
        <v>14.6</v>
      </c>
      <c r="BZ19">
        <v>14.6</v>
      </c>
      <c r="CA19">
        <v>14.6</v>
      </c>
      <c r="CB19">
        <v>14.6</v>
      </c>
      <c r="CC19">
        <v>14.6</v>
      </c>
      <c r="CD19">
        <v>14.6</v>
      </c>
      <c r="CE19">
        <v>14.6</v>
      </c>
    </row>
    <row r="20" spans="1:83" ht="12.75">
      <c r="A20" s="7">
        <v>45118687</v>
      </c>
      <c r="B20" s="8" t="s">
        <v>712</v>
      </c>
      <c r="C20" s="8">
        <v>14.8</v>
      </c>
      <c r="D20" s="8">
        <v>14.8</v>
      </c>
      <c r="E20" s="8">
        <v>14.8</v>
      </c>
      <c r="F20" s="8">
        <v>14.8</v>
      </c>
      <c r="G20" s="8">
        <v>14.8</v>
      </c>
      <c r="H20" s="8">
        <v>14.8</v>
      </c>
      <c r="I20" s="8">
        <v>14.8</v>
      </c>
      <c r="J20" s="8">
        <v>14.8</v>
      </c>
      <c r="K20" s="8">
        <v>14.8</v>
      </c>
      <c r="L20" s="8">
        <v>14.8</v>
      </c>
      <c r="M20" s="8">
        <v>14.8</v>
      </c>
      <c r="N20" s="8">
        <v>14.8</v>
      </c>
      <c r="O20" s="8">
        <v>14.8</v>
      </c>
      <c r="P20" s="8">
        <v>14.8</v>
      </c>
      <c r="Q20" s="8">
        <v>14.8</v>
      </c>
      <c r="R20" s="8">
        <v>14.8</v>
      </c>
      <c r="S20" s="8">
        <v>14.8</v>
      </c>
      <c r="T20" s="8">
        <v>14.8</v>
      </c>
      <c r="U20" s="8">
        <v>14.8</v>
      </c>
      <c r="V20" s="8">
        <v>14.8</v>
      </c>
      <c r="W20" s="8">
        <v>14.8</v>
      </c>
      <c r="X20">
        <v>14.8</v>
      </c>
      <c r="Y20">
        <v>14.8</v>
      </c>
      <c r="Z20">
        <v>14.8</v>
      </c>
      <c r="AA20">
        <v>14.8</v>
      </c>
      <c r="AB20" s="8">
        <v>14.8</v>
      </c>
      <c r="AC20" s="8">
        <v>14.8</v>
      </c>
      <c r="AD20" s="77">
        <v>13.9</v>
      </c>
      <c r="AE20" s="8">
        <v>13.9</v>
      </c>
      <c r="AF20" s="8">
        <v>13.9</v>
      </c>
      <c r="AG20" s="8">
        <v>13.9</v>
      </c>
      <c r="AH20" s="8">
        <v>13.9</v>
      </c>
      <c r="AI20" s="8">
        <v>13.9</v>
      </c>
      <c r="AJ20" s="64">
        <v>14.4</v>
      </c>
      <c r="AK20" s="8">
        <v>14.4</v>
      </c>
      <c r="AL20" s="8">
        <v>14.4</v>
      </c>
      <c r="AM20" s="8">
        <v>14.4</v>
      </c>
      <c r="AN20" s="8">
        <v>14.4</v>
      </c>
      <c r="AO20" s="8">
        <v>14.4</v>
      </c>
      <c r="AP20">
        <v>14.4</v>
      </c>
      <c r="AQ20">
        <v>14.4</v>
      </c>
      <c r="AR20">
        <v>14.4</v>
      </c>
      <c r="AS20">
        <v>14.4</v>
      </c>
      <c r="AT20">
        <v>14.4</v>
      </c>
      <c r="AU20">
        <v>14.4</v>
      </c>
      <c r="AV20" s="77">
        <v>14.9</v>
      </c>
      <c r="AW20">
        <v>14.9</v>
      </c>
      <c r="AX20">
        <v>14.9</v>
      </c>
      <c r="AY20">
        <v>14.9</v>
      </c>
      <c r="AZ20">
        <v>14.9</v>
      </c>
      <c r="BA20">
        <v>14.9</v>
      </c>
      <c r="BB20">
        <v>14.9</v>
      </c>
      <c r="BC20">
        <v>14.9</v>
      </c>
      <c r="BD20">
        <v>14.9</v>
      </c>
      <c r="BE20">
        <v>14.9</v>
      </c>
      <c r="BF20">
        <v>14.9</v>
      </c>
      <c r="BG20">
        <v>14.9</v>
      </c>
      <c r="BH20">
        <v>14.9</v>
      </c>
      <c r="BI20">
        <v>14.9</v>
      </c>
      <c r="BJ20">
        <v>14.9</v>
      </c>
      <c r="BK20">
        <v>14.9</v>
      </c>
      <c r="BL20">
        <v>14.9</v>
      </c>
      <c r="BM20">
        <v>14.9</v>
      </c>
      <c r="BN20">
        <v>14.9</v>
      </c>
      <c r="BO20">
        <v>14.9</v>
      </c>
      <c r="BP20">
        <v>14.9</v>
      </c>
      <c r="BQ20">
        <v>14.9</v>
      </c>
      <c r="BR20">
        <v>14.9</v>
      </c>
      <c r="BS20">
        <v>14.9</v>
      </c>
      <c r="BT20" s="8">
        <v>14.6</v>
      </c>
      <c r="BU20">
        <v>14.6</v>
      </c>
      <c r="BV20">
        <v>14.6</v>
      </c>
      <c r="BW20">
        <v>14.6</v>
      </c>
      <c r="BX20">
        <v>14.6</v>
      </c>
      <c r="BY20">
        <v>14.6</v>
      </c>
      <c r="BZ20">
        <v>14.6</v>
      </c>
      <c r="CA20">
        <v>14.6</v>
      </c>
      <c r="CB20">
        <v>14.6</v>
      </c>
      <c r="CC20">
        <v>14.6</v>
      </c>
      <c r="CD20">
        <v>14.6</v>
      </c>
      <c r="CE20">
        <v>14.6</v>
      </c>
    </row>
    <row r="21" spans="1:83" ht="12.75">
      <c r="A21" s="7" t="s">
        <v>737</v>
      </c>
      <c r="B21" s="8" t="s">
        <v>713</v>
      </c>
      <c r="C21" s="8">
        <v>14.9</v>
      </c>
      <c r="D21" s="8">
        <v>14.9</v>
      </c>
      <c r="E21" s="8">
        <v>14.9</v>
      </c>
      <c r="F21" s="8">
        <v>14.9</v>
      </c>
      <c r="G21" s="8">
        <v>14.9</v>
      </c>
      <c r="H21" s="8">
        <v>14.9</v>
      </c>
      <c r="I21" s="8">
        <v>14.9</v>
      </c>
      <c r="J21" s="8">
        <v>14.9</v>
      </c>
      <c r="K21" s="8">
        <v>14.9</v>
      </c>
      <c r="L21" s="8">
        <v>14.9</v>
      </c>
      <c r="M21" s="8">
        <v>14.9</v>
      </c>
      <c r="N21" s="8">
        <v>14.9</v>
      </c>
      <c r="O21" s="8">
        <v>14.9</v>
      </c>
      <c r="P21" s="8">
        <v>14.9</v>
      </c>
      <c r="Q21" s="8">
        <v>14.9</v>
      </c>
      <c r="R21" s="8">
        <v>14.9</v>
      </c>
      <c r="S21" s="8">
        <v>14.9</v>
      </c>
      <c r="T21" s="8">
        <v>14.9</v>
      </c>
      <c r="U21" s="8">
        <v>14.9</v>
      </c>
      <c r="V21" s="8">
        <v>14.9</v>
      </c>
      <c r="W21" s="8">
        <v>14.9</v>
      </c>
      <c r="X21">
        <v>14.9</v>
      </c>
      <c r="Y21">
        <v>14.9</v>
      </c>
      <c r="Z21">
        <v>14.9</v>
      </c>
      <c r="AA21">
        <v>14.9</v>
      </c>
      <c r="AB21" s="8">
        <v>14.9</v>
      </c>
      <c r="AC21" s="8">
        <v>14.9</v>
      </c>
      <c r="AD21" s="77">
        <v>14</v>
      </c>
      <c r="AE21" s="8">
        <v>14</v>
      </c>
      <c r="AF21" s="8">
        <v>14</v>
      </c>
      <c r="AG21" s="8">
        <v>14</v>
      </c>
      <c r="AH21" s="8">
        <v>14</v>
      </c>
      <c r="AI21" s="8">
        <v>14</v>
      </c>
      <c r="AJ21" s="8">
        <v>14</v>
      </c>
      <c r="AK21" s="8">
        <v>14</v>
      </c>
      <c r="AL21" s="8">
        <v>14</v>
      </c>
      <c r="AM21" s="8">
        <v>14</v>
      </c>
      <c r="AN21" s="8">
        <v>14</v>
      </c>
      <c r="AO21" s="8">
        <v>14</v>
      </c>
      <c r="AP21">
        <v>14</v>
      </c>
      <c r="AQ21">
        <v>14</v>
      </c>
      <c r="AR21">
        <v>14</v>
      </c>
      <c r="AS21">
        <v>14</v>
      </c>
      <c r="AT21">
        <v>14</v>
      </c>
      <c r="AU21">
        <v>14</v>
      </c>
      <c r="AV21" s="77">
        <v>15</v>
      </c>
      <c r="AW21">
        <v>15</v>
      </c>
      <c r="AX21">
        <v>15</v>
      </c>
      <c r="AY21">
        <v>15</v>
      </c>
      <c r="AZ21">
        <v>15</v>
      </c>
      <c r="BA21">
        <v>15</v>
      </c>
      <c r="BB21" s="77">
        <v>15.8</v>
      </c>
      <c r="BC21">
        <v>15.8</v>
      </c>
      <c r="BD21">
        <v>15.8</v>
      </c>
      <c r="BE21">
        <v>15.8</v>
      </c>
      <c r="BF21">
        <v>15.8</v>
      </c>
      <c r="BG21">
        <v>15.8</v>
      </c>
      <c r="BH21">
        <v>15.8</v>
      </c>
      <c r="BI21">
        <v>15.8</v>
      </c>
      <c r="BJ21">
        <v>15.8</v>
      </c>
      <c r="BK21">
        <v>15.8</v>
      </c>
      <c r="BL21">
        <v>15.8</v>
      </c>
      <c r="BM21">
        <v>15.8</v>
      </c>
      <c r="BN21">
        <v>15.8</v>
      </c>
      <c r="BO21">
        <v>15.8</v>
      </c>
      <c r="BP21">
        <v>15.8</v>
      </c>
      <c r="BQ21">
        <v>15.8</v>
      </c>
      <c r="BR21">
        <v>15.8</v>
      </c>
      <c r="BS21">
        <v>15.8</v>
      </c>
      <c r="BT21" s="8">
        <v>14.6</v>
      </c>
      <c r="BU21">
        <v>14.6</v>
      </c>
      <c r="BV21">
        <v>14.6</v>
      </c>
      <c r="BW21">
        <v>14.6</v>
      </c>
      <c r="BX21">
        <v>14.6</v>
      </c>
      <c r="BY21">
        <v>14.6</v>
      </c>
      <c r="BZ21">
        <v>14.6</v>
      </c>
      <c r="CA21">
        <v>14.6</v>
      </c>
      <c r="CB21">
        <v>14.6</v>
      </c>
      <c r="CC21">
        <v>14.6</v>
      </c>
      <c r="CD21">
        <v>14.6</v>
      </c>
      <c r="CE21">
        <v>14.6</v>
      </c>
    </row>
    <row r="22" spans="1:83" ht="12.75">
      <c r="A22" s="7">
        <v>29720865</v>
      </c>
      <c r="B22" s="8" t="s">
        <v>714</v>
      </c>
      <c r="C22" s="8">
        <v>14.5</v>
      </c>
      <c r="D22" s="8">
        <v>14.5</v>
      </c>
      <c r="E22" s="8">
        <v>14.5</v>
      </c>
      <c r="F22" s="8">
        <v>14.5</v>
      </c>
      <c r="G22" s="8">
        <v>14.5</v>
      </c>
      <c r="H22" s="8">
        <v>14.5</v>
      </c>
      <c r="I22" s="8">
        <v>14.5</v>
      </c>
      <c r="J22" s="8">
        <v>14.5</v>
      </c>
      <c r="K22" s="8">
        <v>14.5</v>
      </c>
      <c r="L22" s="8">
        <v>14.5</v>
      </c>
      <c r="M22" s="8">
        <v>14.5</v>
      </c>
      <c r="N22" s="8">
        <v>14.5</v>
      </c>
      <c r="O22" s="8">
        <v>14.5</v>
      </c>
      <c r="P22" s="8">
        <v>14.5</v>
      </c>
      <c r="Q22" s="8">
        <v>14.5</v>
      </c>
      <c r="R22" s="8">
        <v>14.5</v>
      </c>
      <c r="S22" s="8">
        <v>14.5</v>
      </c>
      <c r="T22" s="8">
        <v>14.5</v>
      </c>
      <c r="U22" s="8">
        <v>14.5</v>
      </c>
      <c r="V22" s="8">
        <v>14.5</v>
      </c>
      <c r="W22" s="8">
        <v>14.5</v>
      </c>
      <c r="X22">
        <v>14.5</v>
      </c>
      <c r="Y22">
        <v>14.5</v>
      </c>
      <c r="Z22">
        <v>14.5</v>
      </c>
      <c r="AA22">
        <v>14.5</v>
      </c>
      <c r="AB22" s="8">
        <v>14.5</v>
      </c>
      <c r="AC22" s="8">
        <v>14.5</v>
      </c>
      <c r="AD22" s="81">
        <v>13.5</v>
      </c>
      <c r="AE22" s="8">
        <v>13.5</v>
      </c>
      <c r="AF22" s="8">
        <v>13.5</v>
      </c>
      <c r="AG22" s="8">
        <v>13.5</v>
      </c>
      <c r="AH22" s="8">
        <v>13.5</v>
      </c>
      <c r="AI22" s="8">
        <v>13.5</v>
      </c>
      <c r="AJ22" s="8">
        <v>13.5</v>
      </c>
      <c r="AK22" s="8">
        <v>13.5</v>
      </c>
      <c r="AL22" s="8">
        <v>13.5</v>
      </c>
      <c r="AM22" s="8">
        <v>13.5</v>
      </c>
      <c r="AN22" s="8">
        <v>13.5</v>
      </c>
      <c r="AO22" s="8">
        <v>13.5</v>
      </c>
      <c r="AP22">
        <v>13.5</v>
      </c>
      <c r="AQ22">
        <v>13.5</v>
      </c>
      <c r="AR22">
        <v>13.5</v>
      </c>
      <c r="AS22">
        <v>13.5</v>
      </c>
      <c r="AT22">
        <v>13.5</v>
      </c>
      <c r="AU22">
        <v>13.5</v>
      </c>
      <c r="AV22" s="77">
        <v>14.1</v>
      </c>
      <c r="AW22">
        <v>14.1</v>
      </c>
      <c r="AX22">
        <v>14.1</v>
      </c>
      <c r="AY22">
        <v>14.1</v>
      </c>
      <c r="AZ22">
        <v>14.1</v>
      </c>
      <c r="BA22">
        <v>14.1</v>
      </c>
      <c r="BB22">
        <v>14.1</v>
      </c>
      <c r="BC22">
        <v>14.1</v>
      </c>
      <c r="BD22">
        <v>14.1</v>
      </c>
      <c r="BE22">
        <v>14.1</v>
      </c>
      <c r="BF22">
        <v>14.1</v>
      </c>
      <c r="BG22">
        <v>14.1</v>
      </c>
      <c r="BH22">
        <v>14.1</v>
      </c>
      <c r="BI22">
        <v>14.1</v>
      </c>
      <c r="BJ22">
        <v>14.1</v>
      </c>
      <c r="BK22">
        <v>14.1</v>
      </c>
      <c r="BL22">
        <v>14.1</v>
      </c>
      <c r="BM22">
        <v>14.1</v>
      </c>
      <c r="BN22">
        <v>14.1</v>
      </c>
      <c r="BO22">
        <v>14.1</v>
      </c>
      <c r="BP22">
        <v>14.1</v>
      </c>
      <c r="BQ22">
        <v>14.1</v>
      </c>
      <c r="BR22">
        <v>14.1</v>
      </c>
      <c r="BS22">
        <v>14.1</v>
      </c>
      <c r="BT22" s="8">
        <v>14.6</v>
      </c>
      <c r="BU22">
        <v>14.6</v>
      </c>
      <c r="BV22">
        <v>14.6</v>
      </c>
      <c r="BW22">
        <v>14.6</v>
      </c>
      <c r="BX22">
        <v>14.6</v>
      </c>
      <c r="BY22">
        <v>14.6</v>
      </c>
      <c r="BZ22">
        <v>14.6</v>
      </c>
      <c r="CA22">
        <v>14.6</v>
      </c>
      <c r="CB22">
        <v>14.6</v>
      </c>
      <c r="CC22">
        <v>14.6</v>
      </c>
      <c r="CD22">
        <v>14.6</v>
      </c>
      <c r="CE22">
        <v>14.6</v>
      </c>
    </row>
    <row r="23" spans="1:83" ht="12.75">
      <c r="A23" s="7">
        <v>34364249</v>
      </c>
      <c r="B23" s="8" t="s">
        <v>1003</v>
      </c>
      <c r="C23" s="8">
        <v>13.9</v>
      </c>
      <c r="D23" s="8">
        <v>13.9</v>
      </c>
      <c r="E23" s="8">
        <v>13.9</v>
      </c>
      <c r="F23" s="8">
        <v>13.9</v>
      </c>
      <c r="G23" s="8">
        <v>13.9</v>
      </c>
      <c r="H23" s="8">
        <v>13.9</v>
      </c>
      <c r="I23" s="8">
        <v>13.9</v>
      </c>
      <c r="J23" s="8">
        <v>13.9</v>
      </c>
      <c r="K23" s="8">
        <v>13.9</v>
      </c>
      <c r="L23" s="8">
        <v>13.9</v>
      </c>
      <c r="M23" s="8">
        <v>13.9</v>
      </c>
      <c r="N23" s="8">
        <v>13.9</v>
      </c>
      <c r="O23" s="8">
        <v>13.9</v>
      </c>
      <c r="P23" s="8">
        <v>13.9</v>
      </c>
      <c r="Q23" s="8">
        <v>13.9</v>
      </c>
      <c r="R23" s="8">
        <v>13.9</v>
      </c>
      <c r="S23" s="8">
        <v>13.9</v>
      </c>
      <c r="T23" s="8">
        <v>13.9</v>
      </c>
      <c r="U23" s="8">
        <v>13.9</v>
      </c>
      <c r="V23" s="8">
        <v>13.9</v>
      </c>
      <c r="W23" s="8">
        <v>13.9</v>
      </c>
      <c r="X23">
        <v>13.9</v>
      </c>
      <c r="Y23">
        <v>13.9</v>
      </c>
      <c r="Z23">
        <v>13.9</v>
      </c>
      <c r="AA23">
        <v>13.9</v>
      </c>
      <c r="AB23" s="8">
        <v>13.9</v>
      </c>
      <c r="AC23" s="8">
        <v>13.9</v>
      </c>
      <c r="AD23" s="77">
        <v>13</v>
      </c>
      <c r="AE23" s="8">
        <v>13</v>
      </c>
      <c r="AF23" s="8">
        <v>13</v>
      </c>
      <c r="AG23" s="8">
        <v>13</v>
      </c>
      <c r="AH23" s="8">
        <v>13</v>
      </c>
      <c r="AI23" s="8">
        <v>13</v>
      </c>
      <c r="AJ23" s="64">
        <v>13.4</v>
      </c>
      <c r="AK23" s="8">
        <v>13.4</v>
      </c>
      <c r="AL23" s="8">
        <v>13.4</v>
      </c>
      <c r="AM23" s="8">
        <v>13.4</v>
      </c>
      <c r="AN23" s="8">
        <v>13.4</v>
      </c>
      <c r="AO23" s="8">
        <v>13.4</v>
      </c>
      <c r="AP23">
        <v>13.4</v>
      </c>
      <c r="AQ23">
        <v>13.4</v>
      </c>
      <c r="AR23">
        <v>13.4</v>
      </c>
      <c r="AS23">
        <v>13.4</v>
      </c>
      <c r="AT23">
        <v>13.4</v>
      </c>
      <c r="AU23">
        <v>13.4</v>
      </c>
      <c r="AV23" s="77">
        <v>14.3</v>
      </c>
      <c r="AW23">
        <v>14.3</v>
      </c>
      <c r="AX23">
        <v>14.3</v>
      </c>
      <c r="AY23">
        <v>14.3</v>
      </c>
      <c r="AZ23">
        <v>14.3</v>
      </c>
      <c r="BA23">
        <v>14.3</v>
      </c>
      <c r="BB23">
        <v>14.3</v>
      </c>
      <c r="BC23">
        <v>14.3</v>
      </c>
      <c r="BD23">
        <v>14.3</v>
      </c>
      <c r="BE23">
        <v>14.3</v>
      </c>
      <c r="BF23">
        <v>14.3</v>
      </c>
      <c r="BG23">
        <v>14.3</v>
      </c>
      <c r="BH23">
        <v>14.3</v>
      </c>
      <c r="BI23">
        <v>14.3</v>
      </c>
      <c r="BJ23">
        <v>14.3</v>
      </c>
      <c r="BK23">
        <v>14.3</v>
      </c>
      <c r="BL23">
        <v>14.3</v>
      </c>
      <c r="BM23">
        <v>14.3</v>
      </c>
      <c r="BN23">
        <v>14.3</v>
      </c>
      <c r="BO23">
        <v>14.3</v>
      </c>
      <c r="BP23">
        <v>14.3</v>
      </c>
      <c r="BQ23">
        <v>14.3</v>
      </c>
      <c r="BR23">
        <v>14.3</v>
      </c>
      <c r="BS23">
        <v>14.3</v>
      </c>
      <c r="BT23" s="8">
        <v>14.6</v>
      </c>
      <c r="BU23">
        <v>14.6</v>
      </c>
      <c r="BV23">
        <v>14.6</v>
      </c>
      <c r="BW23">
        <v>14.6</v>
      </c>
      <c r="BX23">
        <v>14.6</v>
      </c>
      <c r="BY23">
        <v>14.6</v>
      </c>
      <c r="BZ23">
        <v>14.6</v>
      </c>
      <c r="CA23">
        <v>14.6</v>
      </c>
      <c r="CB23">
        <v>14.6</v>
      </c>
      <c r="CC23">
        <v>14.6</v>
      </c>
      <c r="CD23">
        <v>14.6</v>
      </c>
      <c r="CE23">
        <v>14.6</v>
      </c>
    </row>
    <row r="24" spans="1:83" ht="12.75">
      <c r="A24" s="7">
        <v>15039702</v>
      </c>
      <c r="B24" s="8" t="s">
        <v>1004</v>
      </c>
      <c r="C24" s="8">
        <v>14.9</v>
      </c>
      <c r="D24" s="8">
        <v>14.9</v>
      </c>
      <c r="E24" s="8">
        <v>14.9</v>
      </c>
      <c r="F24" s="8">
        <v>14.9</v>
      </c>
      <c r="G24" s="8">
        <v>14.9</v>
      </c>
      <c r="H24" s="8">
        <v>14.9</v>
      </c>
      <c r="I24" s="8">
        <v>14.9</v>
      </c>
      <c r="J24" s="8">
        <v>14.9</v>
      </c>
      <c r="K24" s="8">
        <v>14.9</v>
      </c>
      <c r="L24" s="8">
        <v>14.9</v>
      </c>
      <c r="M24" s="8">
        <v>14.9</v>
      </c>
      <c r="N24" s="8">
        <v>14.9</v>
      </c>
      <c r="O24" s="8">
        <v>14.9</v>
      </c>
      <c r="P24" s="8">
        <v>14.9</v>
      </c>
      <c r="Q24" s="8">
        <v>14.9</v>
      </c>
      <c r="R24" s="8">
        <v>14.9</v>
      </c>
      <c r="S24" s="8">
        <v>14.9</v>
      </c>
      <c r="T24" s="8">
        <v>14.9</v>
      </c>
      <c r="U24" s="8">
        <v>14.9</v>
      </c>
      <c r="V24" s="8">
        <v>14.9</v>
      </c>
      <c r="W24" s="8">
        <v>14.9</v>
      </c>
      <c r="X24">
        <v>14.9</v>
      </c>
      <c r="Y24">
        <v>14.9</v>
      </c>
      <c r="Z24">
        <v>14.9</v>
      </c>
      <c r="AA24">
        <v>14.9</v>
      </c>
      <c r="AB24" s="8">
        <v>14.9</v>
      </c>
      <c r="AC24" s="8">
        <v>14.9</v>
      </c>
      <c r="AD24" s="77">
        <v>14</v>
      </c>
      <c r="AE24" s="8">
        <v>14</v>
      </c>
      <c r="AF24" s="8">
        <v>14</v>
      </c>
      <c r="AG24" s="8">
        <v>14</v>
      </c>
      <c r="AH24" s="8">
        <v>14</v>
      </c>
      <c r="AI24" s="8">
        <v>14</v>
      </c>
      <c r="AJ24" s="8">
        <v>14</v>
      </c>
      <c r="AK24" s="8">
        <v>14</v>
      </c>
      <c r="AL24" s="8">
        <v>14</v>
      </c>
      <c r="AM24" s="8">
        <v>14</v>
      </c>
      <c r="AN24" s="8">
        <v>14</v>
      </c>
      <c r="AO24" s="8">
        <v>14</v>
      </c>
      <c r="AP24" s="96">
        <v>13.4</v>
      </c>
      <c r="AQ24">
        <v>13.4</v>
      </c>
      <c r="AR24">
        <v>13.4</v>
      </c>
      <c r="AS24">
        <v>13.4</v>
      </c>
      <c r="AT24">
        <v>13.4</v>
      </c>
      <c r="AU24">
        <v>13.4</v>
      </c>
      <c r="AV24" s="77">
        <v>14.3</v>
      </c>
      <c r="AW24">
        <v>14.3</v>
      </c>
      <c r="AX24">
        <v>14.3</v>
      </c>
      <c r="AY24">
        <v>14.3</v>
      </c>
      <c r="AZ24">
        <v>14.3</v>
      </c>
      <c r="BA24">
        <v>14.3</v>
      </c>
      <c r="BB24">
        <v>14.3</v>
      </c>
      <c r="BC24">
        <v>14.3</v>
      </c>
      <c r="BD24">
        <v>14.3</v>
      </c>
      <c r="BE24">
        <v>14.3</v>
      </c>
      <c r="BF24">
        <v>14.3</v>
      </c>
      <c r="BG24">
        <v>14.3</v>
      </c>
      <c r="BH24">
        <v>14.3</v>
      </c>
      <c r="BI24">
        <v>14.3</v>
      </c>
      <c r="BJ24">
        <v>14.3</v>
      </c>
      <c r="BK24">
        <v>14.3</v>
      </c>
      <c r="BL24">
        <v>14.3</v>
      </c>
      <c r="BM24">
        <v>14.3</v>
      </c>
      <c r="BN24">
        <v>14.3</v>
      </c>
      <c r="BO24">
        <v>14.3</v>
      </c>
      <c r="BP24">
        <v>14.3</v>
      </c>
      <c r="BQ24">
        <v>14.3</v>
      </c>
      <c r="BR24">
        <v>14.3</v>
      </c>
      <c r="BS24">
        <v>14.3</v>
      </c>
      <c r="BT24" s="8">
        <v>14.6</v>
      </c>
      <c r="BU24">
        <v>14.6</v>
      </c>
      <c r="BV24">
        <v>14.6</v>
      </c>
      <c r="BW24">
        <v>14.6</v>
      </c>
      <c r="BX24">
        <v>14.6</v>
      </c>
      <c r="BY24">
        <v>14.6</v>
      </c>
      <c r="BZ24">
        <v>14.6</v>
      </c>
      <c r="CA24">
        <v>14.6</v>
      </c>
      <c r="CB24">
        <v>14.6</v>
      </c>
      <c r="CC24">
        <v>14.6</v>
      </c>
      <c r="CD24">
        <v>14.6</v>
      </c>
      <c r="CE24">
        <v>14.6</v>
      </c>
    </row>
    <row r="25" spans="1:83" ht="12.75">
      <c r="A25" s="7">
        <v>51605725</v>
      </c>
      <c r="B25" s="8" t="s">
        <v>715</v>
      </c>
      <c r="C25" s="8">
        <v>14.6</v>
      </c>
      <c r="D25" s="8">
        <v>14.6</v>
      </c>
      <c r="E25" s="8">
        <v>14.6</v>
      </c>
      <c r="F25" s="8">
        <v>14.6</v>
      </c>
      <c r="G25" s="8">
        <v>14.6</v>
      </c>
      <c r="H25" s="8">
        <v>14.6</v>
      </c>
      <c r="I25" s="8">
        <v>14.6</v>
      </c>
      <c r="J25" s="8">
        <v>14.6</v>
      </c>
      <c r="K25" s="8">
        <v>14.6</v>
      </c>
      <c r="L25" s="64">
        <v>14.4</v>
      </c>
      <c r="M25" s="8">
        <v>14.4</v>
      </c>
      <c r="N25" s="8">
        <v>14.4</v>
      </c>
      <c r="O25" s="8">
        <v>14.4</v>
      </c>
      <c r="P25" s="8">
        <v>14.4</v>
      </c>
      <c r="Q25" s="8">
        <v>14.4</v>
      </c>
      <c r="R25" s="64">
        <v>14.2</v>
      </c>
      <c r="S25" s="8">
        <v>14.2</v>
      </c>
      <c r="T25" s="8">
        <v>14.2</v>
      </c>
      <c r="U25" s="8">
        <v>14.2</v>
      </c>
      <c r="V25" s="8">
        <v>14.2</v>
      </c>
      <c r="W25" s="8">
        <v>14.2</v>
      </c>
      <c r="X25">
        <v>14.2</v>
      </c>
      <c r="Y25">
        <v>14.2</v>
      </c>
      <c r="Z25">
        <v>14.2</v>
      </c>
      <c r="AA25">
        <v>14.2</v>
      </c>
      <c r="AB25" s="8">
        <v>14.2</v>
      </c>
      <c r="AC25" s="8">
        <v>14.2</v>
      </c>
      <c r="AD25" s="77">
        <v>13.3</v>
      </c>
      <c r="AE25" s="8">
        <v>13.3</v>
      </c>
      <c r="AF25" s="8">
        <v>13.3</v>
      </c>
      <c r="AG25" s="8">
        <v>13.3</v>
      </c>
      <c r="AH25" s="8">
        <v>13.3</v>
      </c>
      <c r="AI25" s="8">
        <v>13.3</v>
      </c>
      <c r="AJ25" s="8">
        <v>13.3</v>
      </c>
      <c r="AK25" s="8">
        <v>13.3</v>
      </c>
      <c r="AL25" s="8">
        <v>13.3</v>
      </c>
      <c r="AM25" s="8">
        <v>13.3</v>
      </c>
      <c r="AN25" s="8">
        <v>13.3</v>
      </c>
      <c r="AO25" s="64">
        <v>13.9</v>
      </c>
      <c r="AP25">
        <v>13.9</v>
      </c>
      <c r="AQ25">
        <v>13.9</v>
      </c>
      <c r="AR25">
        <v>13.9</v>
      </c>
      <c r="AS25">
        <v>13.9</v>
      </c>
      <c r="AT25">
        <v>13.9</v>
      </c>
      <c r="AU25">
        <v>13.9</v>
      </c>
      <c r="AV25" s="77">
        <v>15.5</v>
      </c>
      <c r="AW25">
        <v>15.5</v>
      </c>
      <c r="AX25">
        <v>15.5</v>
      </c>
      <c r="AY25">
        <v>15.5</v>
      </c>
      <c r="AZ25">
        <v>15.5</v>
      </c>
      <c r="BA25">
        <v>15.5</v>
      </c>
      <c r="BB25">
        <v>15.5</v>
      </c>
      <c r="BC25">
        <v>15.5</v>
      </c>
      <c r="BD25">
        <v>15.5</v>
      </c>
      <c r="BE25">
        <v>15.5</v>
      </c>
      <c r="BF25">
        <v>15.5</v>
      </c>
      <c r="BG25">
        <v>15.5</v>
      </c>
      <c r="BH25">
        <v>15.5</v>
      </c>
      <c r="BI25">
        <v>15.5</v>
      </c>
      <c r="BJ25">
        <v>15.5</v>
      </c>
      <c r="BK25">
        <v>15.5</v>
      </c>
      <c r="BL25">
        <v>15.5</v>
      </c>
      <c r="BM25">
        <v>15.5</v>
      </c>
      <c r="BN25">
        <v>15.5</v>
      </c>
      <c r="BO25">
        <v>15.5</v>
      </c>
      <c r="BP25">
        <v>15.5</v>
      </c>
      <c r="BQ25">
        <v>15.5</v>
      </c>
      <c r="BR25">
        <v>15.5</v>
      </c>
      <c r="BS25">
        <v>15.5</v>
      </c>
      <c r="BT25" s="8">
        <v>14.6</v>
      </c>
      <c r="BU25">
        <v>14.6</v>
      </c>
      <c r="BV25">
        <v>14.6</v>
      </c>
      <c r="BW25">
        <v>14.6</v>
      </c>
      <c r="BX25">
        <v>14.6</v>
      </c>
      <c r="BY25">
        <v>14.6</v>
      </c>
      <c r="BZ25">
        <v>14.6</v>
      </c>
      <c r="CA25">
        <v>14.6</v>
      </c>
      <c r="CB25">
        <v>14.6</v>
      </c>
      <c r="CC25">
        <v>14.6</v>
      </c>
      <c r="CD25">
        <v>14.6</v>
      </c>
      <c r="CE25">
        <v>14.6</v>
      </c>
    </row>
    <row r="26" spans="1:83" ht="12.75">
      <c r="A26" s="7">
        <v>55420162</v>
      </c>
      <c r="B26" s="8" t="s">
        <v>716</v>
      </c>
      <c r="C26" s="8">
        <v>14.9</v>
      </c>
      <c r="D26" s="8">
        <v>14.9</v>
      </c>
      <c r="E26" s="8">
        <v>14.9</v>
      </c>
      <c r="F26" s="8">
        <v>14.9</v>
      </c>
      <c r="G26" s="8">
        <v>14.9</v>
      </c>
      <c r="H26" s="8">
        <v>14.9</v>
      </c>
      <c r="I26" s="8">
        <v>14.9</v>
      </c>
      <c r="J26" s="8">
        <v>14.9</v>
      </c>
      <c r="K26" s="8">
        <v>14.9</v>
      </c>
      <c r="L26" s="8">
        <v>14.9</v>
      </c>
      <c r="M26" s="8">
        <v>14.9</v>
      </c>
      <c r="N26" s="8">
        <v>14.9</v>
      </c>
      <c r="O26" s="8">
        <v>14.9</v>
      </c>
      <c r="P26" s="8">
        <v>14.9</v>
      </c>
      <c r="Q26" s="8">
        <v>14.9</v>
      </c>
      <c r="R26" s="8">
        <v>14.9</v>
      </c>
      <c r="S26" s="8">
        <v>14.9</v>
      </c>
      <c r="T26" s="8">
        <v>14.9</v>
      </c>
      <c r="U26" s="8">
        <v>14.9</v>
      </c>
      <c r="V26" s="8">
        <v>14.9</v>
      </c>
      <c r="W26" s="8">
        <v>14.9</v>
      </c>
      <c r="X26">
        <v>14.9</v>
      </c>
      <c r="Y26">
        <v>14.9</v>
      </c>
      <c r="Z26">
        <v>14.9</v>
      </c>
      <c r="AA26">
        <v>14.9</v>
      </c>
      <c r="AB26" s="8">
        <v>14.9</v>
      </c>
      <c r="AC26" s="8">
        <v>14.9</v>
      </c>
      <c r="AD26" s="77">
        <v>14</v>
      </c>
      <c r="AE26" s="8">
        <v>14</v>
      </c>
      <c r="AF26" s="8">
        <v>14</v>
      </c>
      <c r="AG26" s="8">
        <v>14</v>
      </c>
      <c r="AH26" s="8">
        <v>14</v>
      </c>
      <c r="AI26" s="8">
        <v>14</v>
      </c>
      <c r="AJ26" s="64">
        <v>14.6</v>
      </c>
      <c r="AK26" s="8">
        <v>14.6</v>
      </c>
      <c r="AL26" s="8">
        <v>14.6</v>
      </c>
      <c r="AM26" s="8">
        <v>14.6</v>
      </c>
      <c r="AN26" s="8">
        <v>14.6</v>
      </c>
      <c r="AO26" s="8">
        <v>14.6</v>
      </c>
      <c r="AP26">
        <v>14.6</v>
      </c>
      <c r="AQ26">
        <v>14.6</v>
      </c>
      <c r="AR26">
        <v>14.6</v>
      </c>
      <c r="AS26">
        <v>14.6</v>
      </c>
      <c r="AT26">
        <v>14.6</v>
      </c>
      <c r="AU26">
        <v>14.6</v>
      </c>
      <c r="AV26" s="77">
        <v>15.8</v>
      </c>
      <c r="AW26">
        <v>15.8</v>
      </c>
      <c r="AX26">
        <v>15.8</v>
      </c>
      <c r="AY26">
        <v>15.8</v>
      </c>
      <c r="AZ26">
        <v>15.8</v>
      </c>
      <c r="BA26">
        <v>15.8</v>
      </c>
      <c r="BB26">
        <v>15.8</v>
      </c>
      <c r="BC26">
        <v>15.8</v>
      </c>
      <c r="BD26">
        <v>15.8</v>
      </c>
      <c r="BE26">
        <v>15.8</v>
      </c>
      <c r="BF26">
        <v>15.8</v>
      </c>
      <c r="BG26">
        <v>15.8</v>
      </c>
      <c r="BH26">
        <v>15.8</v>
      </c>
      <c r="BI26">
        <v>15.8</v>
      </c>
      <c r="BJ26">
        <v>15.8</v>
      </c>
      <c r="BK26">
        <v>15.8</v>
      </c>
      <c r="BL26">
        <v>15.8</v>
      </c>
      <c r="BM26">
        <v>15.8</v>
      </c>
      <c r="BN26">
        <v>15.8</v>
      </c>
      <c r="BO26">
        <v>15.8</v>
      </c>
      <c r="BP26">
        <v>15.8</v>
      </c>
      <c r="BQ26">
        <v>15.8</v>
      </c>
      <c r="BR26">
        <v>15.8</v>
      </c>
      <c r="BS26">
        <v>15.8</v>
      </c>
      <c r="BT26" s="8">
        <v>14.6</v>
      </c>
      <c r="BU26">
        <v>14.6</v>
      </c>
      <c r="BV26">
        <v>14.6</v>
      </c>
      <c r="BW26">
        <v>14.6</v>
      </c>
      <c r="BX26">
        <v>14.6</v>
      </c>
      <c r="BY26">
        <v>14.6</v>
      </c>
      <c r="BZ26">
        <v>14.6</v>
      </c>
      <c r="CA26">
        <v>14.6</v>
      </c>
      <c r="CB26">
        <v>14.6</v>
      </c>
      <c r="CC26">
        <v>14.6</v>
      </c>
      <c r="CD26">
        <v>14.6</v>
      </c>
      <c r="CE26">
        <v>14.6</v>
      </c>
    </row>
    <row r="27" spans="1:84" ht="12.75">
      <c r="A27" s="7" t="s">
        <v>740</v>
      </c>
      <c r="B27" s="8" t="s">
        <v>981</v>
      </c>
      <c r="C27" s="8">
        <v>12.9</v>
      </c>
      <c r="D27" s="8">
        <v>12.9</v>
      </c>
      <c r="E27" s="8">
        <v>12.9</v>
      </c>
      <c r="F27" s="8">
        <v>12.9</v>
      </c>
      <c r="G27" s="8">
        <v>12.9</v>
      </c>
      <c r="H27" s="8">
        <v>12.9</v>
      </c>
      <c r="I27" s="8">
        <v>12.9</v>
      </c>
      <c r="J27" s="8">
        <v>12.9</v>
      </c>
      <c r="K27" s="8">
        <v>12.9</v>
      </c>
      <c r="L27" s="8">
        <v>12.9</v>
      </c>
      <c r="M27" s="8">
        <v>12.9</v>
      </c>
      <c r="N27" s="8">
        <v>12.9</v>
      </c>
      <c r="O27" s="8">
        <v>12.9</v>
      </c>
      <c r="P27" s="8">
        <v>12.9</v>
      </c>
      <c r="Q27" s="8">
        <v>12.9</v>
      </c>
      <c r="R27" s="8">
        <v>12.9</v>
      </c>
      <c r="S27" s="8">
        <v>12.9</v>
      </c>
      <c r="T27" s="8">
        <v>12.9</v>
      </c>
      <c r="U27" s="8">
        <v>12.9</v>
      </c>
      <c r="V27" s="8">
        <v>12.9</v>
      </c>
      <c r="W27" s="8">
        <v>12.9</v>
      </c>
      <c r="X27">
        <v>12.9</v>
      </c>
      <c r="Y27">
        <v>12.9</v>
      </c>
      <c r="Z27">
        <v>12.9</v>
      </c>
      <c r="AA27">
        <v>12.9</v>
      </c>
      <c r="AB27" s="8">
        <v>12.9</v>
      </c>
      <c r="AC27" s="8">
        <v>12.9</v>
      </c>
      <c r="AD27" s="77">
        <v>12</v>
      </c>
      <c r="AE27" s="8">
        <v>12</v>
      </c>
      <c r="AF27" s="8">
        <v>12</v>
      </c>
      <c r="AG27" s="8">
        <v>12</v>
      </c>
      <c r="AH27" s="8">
        <v>12</v>
      </c>
      <c r="AI27" s="8">
        <v>12</v>
      </c>
      <c r="AJ27" s="8">
        <v>12</v>
      </c>
      <c r="AK27" s="8">
        <v>12</v>
      </c>
      <c r="AL27" s="8">
        <v>12</v>
      </c>
      <c r="AM27" s="8">
        <v>12</v>
      </c>
      <c r="AN27" s="8">
        <v>12</v>
      </c>
      <c r="AO27" s="8">
        <v>12</v>
      </c>
      <c r="AP27">
        <v>12</v>
      </c>
      <c r="AQ27">
        <v>12</v>
      </c>
      <c r="AR27">
        <v>12</v>
      </c>
      <c r="AS27">
        <v>12</v>
      </c>
      <c r="AT27">
        <v>12</v>
      </c>
      <c r="AU27">
        <v>12</v>
      </c>
      <c r="AV27" s="77">
        <v>12.9</v>
      </c>
      <c r="AW27">
        <v>12.9</v>
      </c>
      <c r="AX27">
        <v>12.9</v>
      </c>
      <c r="AY27">
        <v>12.9</v>
      </c>
      <c r="AZ27">
        <v>12.9</v>
      </c>
      <c r="BA27">
        <v>12.9</v>
      </c>
      <c r="BB27">
        <v>12.9</v>
      </c>
      <c r="BC27">
        <v>12.9</v>
      </c>
      <c r="BD27">
        <v>12.9</v>
      </c>
      <c r="BE27">
        <v>12.9</v>
      </c>
      <c r="BF27">
        <v>12.9</v>
      </c>
      <c r="BG27">
        <v>12.9</v>
      </c>
      <c r="BH27">
        <v>12.9</v>
      </c>
      <c r="BI27">
        <v>12.9</v>
      </c>
      <c r="BJ27">
        <v>12.9</v>
      </c>
      <c r="BK27">
        <v>12.9</v>
      </c>
      <c r="BL27">
        <v>12.9</v>
      </c>
      <c r="BM27">
        <v>12.9</v>
      </c>
      <c r="BN27">
        <v>12.9</v>
      </c>
      <c r="BO27">
        <v>12.9</v>
      </c>
      <c r="BP27">
        <v>12.9</v>
      </c>
      <c r="BQ27">
        <v>12.9</v>
      </c>
      <c r="BR27">
        <v>12.9</v>
      </c>
      <c r="BS27">
        <v>12.9</v>
      </c>
      <c r="BT27" s="8">
        <v>14.6</v>
      </c>
      <c r="BU27">
        <v>14.6</v>
      </c>
      <c r="BV27">
        <v>14.6</v>
      </c>
      <c r="BW27">
        <v>14.6</v>
      </c>
      <c r="BX27">
        <v>14.6</v>
      </c>
      <c r="BY27">
        <v>14.6</v>
      </c>
      <c r="BZ27">
        <v>14.6</v>
      </c>
      <c r="CA27">
        <v>14.6</v>
      </c>
      <c r="CB27">
        <v>14.6</v>
      </c>
      <c r="CC27">
        <v>14.6</v>
      </c>
      <c r="CD27">
        <v>14.6</v>
      </c>
      <c r="CE27">
        <v>14.6</v>
      </c>
      <c r="CF27" t="s">
        <v>982</v>
      </c>
    </row>
    <row r="28" spans="1:83" ht="12.75">
      <c r="A28" s="7" t="s">
        <v>738</v>
      </c>
      <c r="B28" s="8" t="s">
        <v>717</v>
      </c>
      <c r="C28" s="8">
        <v>14.4</v>
      </c>
      <c r="D28" s="8">
        <v>14.4</v>
      </c>
      <c r="E28" s="8">
        <v>14.4</v>
      </c>
      <c r="F28" s="8">
        <v>14.4</v>
      </c>
      <c r="G28" s="8">
        <v>14.4</v>
      </c>
      <c r="H28" s="8">
        <v>14.4</v>
      </c>
      <c r="I28" s="8">
        <v>14.4</v>
      </c>
      <c r="J28" s="8">
        <v>14.4</v>
      </c>
      <c r="K28" s="8">
        <v>14.4</v>
      </c>
      <c r="L28" s="8">
        <v>14.4</v>
      </c>
      <c r="M28" s="8">
        <v>14.4</v>
      </c>
      <c r="N28" s="8">
        <v>14.4</v>
      </c>
      <c r="O28" s="8">
        <v>14.4</v>
      </c>
      <c r="P28" s="8">
        <v>14.4</v>
      </c>
      <c r="Q28" s="8">
        <v>14.4</v>
      </c>
      <c r="R28" s="8">
        <v>14.4</v>
      </c>
      <c r="S28" s="8">
        <v>14.4</v>
      </c>
      <c r="T28" s="8">
        <v>14.4</v>
      </c>
      <c r="U28" s="8">
        <v>14.4</v>
      </c>
      <c r="V28" s="8">
        <v>14.4</v>
      </c>
      <c r="W28" s="8">
        <v>14.4</v>
      </c>
      <c r="X28">
        <v>14.4</v>
      </c>
      <c r="Y28">
        <v>14.4</v>
      </c>
      <c r="Z28">
        <v>14.4</v>
      </c>
      <c r="AA28">
        <v>14.4</v>
      </c>
      <c r="AB28" s="8">
        <v>14.4</v>
      </c>
      <c r="AC28" s="8">
        <v>14.4</v>
      </c>
      <c r="AD28" s="77">
        <v>13.5</v>
      </c>
      <c r="AE28" s="8">
        <v>13.5</v>
      </c>
      <c r="AF28" s="8">
        <v>13.5</v>
      </c>
      <c r="AG28" s="8">
        <v>13.5</v>
      </c>
      <c r="AH28" s="8">
        <v>13.5</v>
      </c>
      <c r="AI28" s="8">
        <v>13.5</v>
      </c>
      <c r="AJ28" s="8">
        <v>13.5</v>
      </c>
      <c r="AK28" s="8">
        <v>13.5</v>
      </c>
      <c r="AL28" s="8">
        <v>13.5</v>
      </c>
      <c r="AM28" s="8">
        <v>13.5</v>
      </c>
      <c r="AN28" s="8">
        <v>13.5</v>
      </c>
      <c r="AO28" s="8">
        <v>13.5</v>
      </c>
      <c r="AP28">
        <v>13.5</v>
      </c>
      <c r="AQ28">
        <v>13.5</v>
      </c>
      <c r="AR28">
        <v>13.5</v>
      </c>
      <c r="AS28">
        <v>13.5</v>
      </c>
      <c r="AT28">
        <v>13.5</v>
      </c>
      <c r="AU28">
        <v>13.5</v>
      </c>
      <c r="AV28" s="77">
        <v>14.8</v>
      </c>
      <c r="AW28">
        <v>14.8</v>
      </c>
      <c r="AX28">
        <v>14.8</v>
      </c>
      <c r="AY28">
        <v>14.8</v>
      </c>
      <c r="AZ28">
        <v>14.8</v>
      </c>
      <c r="BA28">
        <v>14.8</v>
      </c>
      <c r="BB28">
        <v>14.8</v>
      </c>
      <c r="BC28">
        <v>14.8</v>
      </c>
      <c r="BD28">
        <v>14.8</v>
      </c>
      <c r="BE28">
        <v>14.8</v>
      </c>
      <c r="BF28">
        <v>14.8</v>
      </c>
      <c r="BG28">
        <v>14.8</v>
      </c>
      <c r="BH28">
        <v>14.8</v>
      </c>
      <c r="BI28">
        <v>14.8</v>
      </c>
      <c r="BJ28">
        <v>14.8</v>
      </c>
      <c r="BK28">
        <v>14.8</v>
      </c>
      <c r="BL28">
        <v>14.8</v>
      </c>
      <c r="BM28">
        <v>14.8</v>
      </c>
      <c r="BN28">
        <v>14.8</v>
      </c>
      <c r="BO28">
        <v>14.8</v>
      </c>
      <c r="BP28">
        <v>14.8</v>
      </c>
      <c r="BQ28">
        <v>14.8</v>
      </c>
      <c r="BR28">
        <v>14.8</v>
      </c>
      <c r="BS28">
        <v>14.8</v>
      </c>
      <c r="BT28" s="8">
        <v>14.6</v>
      </c>
      <c r="BU28">
        <v>14.6</v>
      </c>
      <c r="BV28">
        <v>14.6</v>
      </c>
      <c r="BW28">
        <v>14.6</v>
      </c>
      <c r="BX28">
        <v>14.6</v>
      </c>
      <c r="BY28">
        <v>14.6</v>
      </c>
      <c r="BZ28">
        <v>14.6</v>
      </c>
      <c r="CA28">
        <v>14.6</v>
      </c>
      <c r="CB28">
        <v>14.6</v>
      </c>
      <c r="CC28">
        <v>14.6</v>
      </c>
      <c r="CD28">
        <v>14.6</v>
      </c>
      <c r="CE28">
        <v>14.6</v>
      </c>
    </row>
    <row r="29" spans="1:83" ht="12.75">
      <c r="A29" s="7">
        <v>13460004</v>
      </c>
      <c r="B29" s="8" t="s">
        <v>718</v>
      </c>
      <c r="C29" s="8">
        <v>14.5</v>
      </c>
      <c r="D29" s="8">
        <v>14.5</v>
      </c>
      <c r="E29" s="8">
        <v>14.5</v>
      </c>
      <c r="F29" s="8">
        <v>14.5</v>
      </c>
      <c r="G29" s="8">
        <v>14.5</v>
      </c>
      <c r="H29" s="8">
        <v>14.5</v>
      </c>
      <c r="I29" s="8">
        <v>14.5</v>
      </c>
      <c r="J29" s="8">
        <v>14.5</v>
      </c>
      <c r="K29" s="8">
        <v>14.5</v>
      </c>
      <c r="L29" s="8">
        <v>14.5</v>
      </c>
      <c r="M29" s="8">
        <v>14.5</v>
      </c>
      <c r="N29" s="8">
        <v>14.5</v>
      </c>
      <c r="O29" s="8">
        <v>14.5</v>
      </c>
      <c r="P29" s="8">
        <v>14.5</v>
      </c>
      <c r="Q29" s="8">
        <v>14.5</v>
      </c>
      <c r="R29" s="8">
        <v>14.5</v>
      </c>
      <c r="S29" s="8">
        <v>14.5</v>
      </c>
      <c r="T29" s="8">
        <v>14.5</v>
      </c>
      <c r="U29" s="8">
        <v>14.5</v>
      </c>
      <c r="V29" s="8">
        <v>14.5</v>
      </c>
      <c r="W29" s="8">
        <v>14.5</v>
      </c>
      <c r="X29">
        <v>14.5</v>
      </c>
      <c r="Y29">
        <v>14.5</v>
      </c>
      <c r="Z29">
        <v>14.5</v>
      </c>
      <c r="AA29">
        <v>14.5</v>
      </c>
      <c r="AB29" s="8">
        <v>14.5</v>
      </c>
      <c r="AC29" s="8">
        <v>14.5</v>
      </c>
      <c r="AD29" s="77">
        <v>13.6</v>
      </c>
      <c r="AE29" s="8">
        <v>13.6</v>
      </c>
      <c r="AF29" s="8">
        <v>13.6</v>
      </c>
      <c r="AG29" s="8">
        <v>13.6</v>
      </c>
      <c r="AH29" s="8">
        <v>13.6</v>
      </c>
      <c r="AI29" s="8">
        <v>13.6</v>
      </c>
      <c r="AJ29" s="64">
        <v>14.4</v>
      </c>
      <c r="AK29" s="8">
        <v>14.4</v>
      </c>
      <c r="AL29" s="8">
        <v>14.4</v>
      </c>
      <c r="AM29" s="8">
        <v>14.4</v>
      </c>
      <c r="AN29" s="8">
        <v>14.4</v>
      </c>
      <c r="AO29" s="8">
        <v>14.4</v>
      </c>
      <c r="AP29">
        <v>14.4</v>
      </c>
      <c r="AQ29">
        <v>14.4</v>
      </c>
      <c r="AR29">
        <v>14.4</v>
      </c>
      <c r="AS29">
        <v>14.4</v>
      </c>
      <c r="AT29">
        <v>14.4</v>
      </c>
      <c r="AU29">
        <v>14.4</v>
      </c>
      <c r="AV29" s="77">
        <v>15.3</v>
      </c>
      <c r="AW29">
        <v>15.3</v>
      </c>
      <c r="AX29">
        <v>15.3</v>
      </c>
      <c r="AY29">
        <v>15.3</v>
      </c>
      <c r="AZ29">
        <v>15.3</v>
      </c>
      <c r="BA29">
        <v>15.3</v>
      </c>
      <c r="BB29">
        <v>15.3</v>
      </c>
      <c r="BC29">
        <v>15.3</v>
      </c>
      <c r="BD29">
        <v>15.3</v>
      </c>
      <c r="BE29">
        <v>15.3</v>
      </c>
      <c r="BF29">
        <v>15.3</v>
      </c>
      <c r="BG29">
        <v>15.3</v>
      </c>
      <c r="BH29">
        <v>15.3</v>
      </c>
      <c r="BI29">
        <v>15.3</v>
      </c>
      <c r="BJ29">
        <v>15.3</v>
      </c>
      <c r="BK29">
        <v>15.3</v>
      </c>
      <c r="BL29">
        <v>15.3</v>
      </c>
      <c r="BM29">
        <v>15.3</v>
      </c>
      <c r="BN29">
        <v>15.3</v>
      </c>
      <c r="BO29">
        <v>15.3</v>
      </c>
      <c r="BP29">
        <v>15.3</v>
      </c>
      <c r="BQ29">
        <v>15.3</v>
      </c>
      <c r="BR29">
        <v>15.3</v>
      </c>
      <c r="BS29">
        <v>15.3</v>
      </c>
      <c r="BT29" s="8">
        <v>14.6</v>
      </c>
      <c r="BU29">
        <v>14.6</v>
      </c>
      <c r="BV29">
        <v>14.6</v>
      </c>
      <c r="BW29">
        <v>14.6</v>
      </c>
      <c r="BX29">
        <v>14.6</v>
      </c>
      <c r="BY29">
        <v>14.6</v>
      </c>
      <c r="BZ29">
        <v>14.6</v>
      </c>
      <c r="CA29">
        <v>14.6</v>
      </c>
      <c r="CB29">
        <v>14.6</v>
      </c>
      <c r="CC29">
        <v>14.6</v>
      </c>
      <c r="CD29">
        <v>14.6</v>
      </c>
      <c r="CE29">
        <v>14.6</v>
      </c>
    </row>
    <row r="30" spans="1:84" ht="12.75">
      <c r="A30" s="7" t="s">
        <v>739</v>
      </c>
      <c r="B30" s="8" t="s">
        <v>981</v>
      </c>
      <c r="C30" s="8">
        <v>14.5</v>
      </c>
      <c r="D30" s="8">
        <v>14.5</v>
      </c>
      <c r="E30" s="8">
        <v>14.5</v>
      </c>
      <c r="F30" s="8">
        <v>14.5</v>
      </c>
      <c r="G30" s="8">
        <v>14.5</v>
      </c>
      <c r="H30" s="8">
        <v>14.5</v>
      </c>
      <c r="I30" s="8">
        <v>14.5</v>
      </c>
      <c r="J30" s="8">
        <v>14.5</v>
      </c>
      <c r="K30" s="8">
        <v>14.5</v>
      </c>
      <c r="L30" s="8">
        <v>14.5</v>
      </c>
      <c r="M30" s="8">
        <v>14.5</v>
      </c>
      <c r="N30" s="8">
        <v>14.5</v>
      </c>
      <c r="O30" s="8">
        <v>14.5</v>
      </c>
      <c r="P30" s="8">
        <v>14.5</v>
      </c>
      <c r="Q30" s="8">
        <v>14.5</v>
      </c>
      <c r="R30" s="8">
        <v>14.5</v>
      </c>
      <c r="S30" s="8">
        <v>14.5</v>
      </c>
      <c r="T30" s="8">
        <v>14.5</v>
      </c>
      <c r="U30" s="8">
        <v>14.5</v>
      </c>
      <c r="V30" s="8">
        <v>14.5</v>
      </c>
      <c r="W30" s="8">
        <v>14.5</v>
      </c>
      <c r="X30">
        <v>14.5</v>
      </c>
      <c r="Y30">
        <v>14.5</v>
      </c>
      <c r="Z30">
        <v>14.5</v>
      </c>
      <c r="AA30">
        <v>14.5</v>
      </c>
      <c r="AB30" s="8">
        <v>14.5</v>
      </c>
      <c r="AC30" s="8">
        <v>14.5</v>
      </c>
      <c r="AD30" s="77">
        <v>13.6</v>
      </c>
      <c r="AE30" s="8">
        <v>13.6</v>
      </c>
      <c r="AF30" s="8">
        <v>13.6</v>
      </c>
      <c r="AG30" s="8">
        <v>13.6</v>
      </c>
      <c r="AH30" s="8">
        <v>13.6</v>
      </c>
      <c r="AI30" s="8">
        <v>13.6</v>
      </c>
      <c r="AJ30" s="8">
        <v>13.6</v>
      </c>
      <c r="AK30" s="8">
        <v>13.6</v>
      </c>
      <c r="AL30" s="8">
        <v>13.6</v>
      </c>
      <c r="AM30" s="8">
        <v>13.6</v>
      </c>
      <c r="AN30" s="8">
        <v>13.6</v>
      </c>
      <c r="AO30" s="8">
        <v>13.6</v>
      </c>
      <c r="AP30">
        <v>13.6</v>
      </c>
      <c r="AQ30">
        <v>13.6</v>
      </c>
      <c r="AR30">
        <v>13.6</v>
      </c>
      <c r="AS30">
        <v>13.6</v>
      </c>
      <c r="AT30">
        <v>13.6</v>
      </c>
      <c r="AU30">
        <v>13.6</v>
      </c>
      <c r="AV30">
        <v>13.6</v>
      </c>
      <c r="AW30">
        <v>13.6</v>
      </c>
      <c r="AX30">
        <v>13.6</v>
      </c>
      <c r="AY30">
        <v>13.6</v>
      </c>
      <c r="AZ30">
        <v>13.6</v>
      </c>
      <c r="BA30">
        <v>13.6</v>
      </c>
      <c r="BB30">
        <v>13.6</v>
      </c>
      <c r="BC30">
        <v>13.6</v>
      </c>
      <c r="BD30">
        <v>13.6</v>
      </c>
      <c r="BE30">
        <v>13.6</v>
      </c>
      <c r="BF30">
        <v>13.6</v>
      </c>
      <c r="BG30">
        <v>13.6</v>
      </c>
      <c r="BH30" s="156">
        <v>12.9</v>
      </c>
      <c r="BI30">
        <v>12.9</v>
      </c>
      <c r="BJ30">
        <v>12.9</v>
      </c>
      <c r="BK30">
        <v>12.9</v>
      </c>
      <c r="BL30">
        <v>12.9</v>
      </c>
      <c r="BM30">
        <v>12.9</v>
      </c>
      <c r="BN30">
        <v>12.9</v>
      </c>
      <c r="BO30">
        <v>12.9</v>
      </c>
      <c r="BP30">
        <v>12.9</v>
      </c>
      <c r="BQ30">
        <v>12.9</v>
      </c>
      <c r="BR30">
        <v>12.9</v>
      </c>
      <c r="BS30">
        <v>12.9</v>
      </c>
      <c r="BT30" s="8">
        <v>14.6</v>
      </c>
      <c r="BU30">
        <v>14.6</v>
      </c>
      <c r="BV30">
        <v>14.6</v>
      </c>
      <c r="BW30">
        <v>14.6</v>
      </c>
      <c r="BX30">
        <v>14.6</v>
      </c>
      <c r="BY30">
        <v>14.6</v>
      </c>
      <c r="BZ30">
        <v>14.6</v>
      </c>
      <c r="CA30">
        <v>14.6</v>
      </c>
      <c r="CB30">
        <v>14.6</v>
      </c>
      <c r="CC30">
        <v>14.6</v>
      </c>
      <c r="CD30">
        <v>14.6</v>
      </c>
      <c r="CE30">
        <v>14.6</v>
      </c>
      <c r="CF30" t="s">
        <v>982</v>
      </c>
    </row>
    <row r="31" spans="1:83" ht="12.75">
      <c r="A31" s="7">
        <v>33526082</v>
      </c>
      <c r="B31" s="8" t="s">
        <v>719</v>
      </c>
      <c r="C31" s="8">
        <v>13.9</v>
      </c>
      <c r="D31" s="8">
        <v>13.9</v>
      </c>
      <c r="E31" s="8">
        <v>13.9</v>
      </c>
      <c r="F31" s="8">
        <v>13.9</v>
      </c>
      <c r="G31" s="8">
        <v>13.9</v>
      </c>
      <c r="H31" s="8">
        <v>13.9</v>
      </c>
      <c r="I31" s="8">
        <v>13.9</v>
      </c>
      <c r="J31" s="8">
        <v>13.9</v>
      </c>
      <c r="K31" s="8">
        <v>13.9</v>
      </c>
      <c r="L31" s="8">
        <v>13.9</v>
      </c>
      <c r="M31" s="8">
        <v>13.9</v>
      </c>
      <c r="N31" s="8">
        <v>13.9</v>
      </c>
      <c r="O31" s="8">
        <v>13.9</v>
      </c>
      <c r="P31" s="8">
        <v>13.9</v>
      </c>
      <c r="Q31" s="8">
        <v>13.9</v>
      </c>
      <c r="R31" s="8">
        <v>13.9</v>
      </c>
      <c r="S31" s="8">
        <v>13.9</v>
      </c>
      <c r="T31" s="8">
        <v>13.9</v>
      </c>
      <c r="U31" s="8">
        <v>13.9</v>
      </c>
      <c r="V31" s="8">
        <v>13.9</v>
      </c>
      <c r="W31" s="8">
        <v>13.9</v>
      </c>
      <c r="X31">
        <v>13.9</v>
      </c>
      <c r="Y31">
        <v>13.9</v>
      </c>
      <c r="Z31">
        <v>13.9</v>
      </c>
      <c r="AA31">
        <v>13.9</v>
      </c>
      <c r="AB31" s="8">
        <v>13.9</v>
      </c>
      <c r="AC31" s="8">
        <v>13.9</v>
      </c>
      <c r="AD31" s="77">
        <v>13</v>
      </c>
      <c r="AE31" s="8">
        <v>13</v>
      </c>
      <c r="AF31" s="8">
        <v>13</v>
      </c>
      <c r="AG31" s="8">
        <v>13</v>
      </c>
      <c r="AH31" s="8">
        <v>13</v>
      </c>
      <c r="AI31" s="8">
        <v>13</v>
      </c>
      <c r="AJ31" s="8">
        <v>13</v>
      </c>
      <c r="AK31" s="8">
        <v>13</v>
      </c>
      <c r="AL31" s="8">
        <v>13</v>
      </c>
      <c r="AM31" s="8">
        <v>13</v>
      </c>
      <c r="AN31" s="8">
        <v>13</v>
      </c>
      <c r="AO31" s="8">
        <v>13</v>
      </c>
      <c r="AP31">
        <v>13</v>
      </c>
      <c r="AQ31">
        <v>13</v>
      </c>
      <c r="AR31">
        <v>13</v>
      </c>
      <c r="AS31">
        <v>13</v>
      </c>
      <c r="AT31">
        <v>13</v>
      </c>
      <c r="AU31">
        <v>13</v>
      </c>
      <c r="AV31" s="77">
        <v>13.8</v>
      </c>
      <c r="AW31">
        <v>13.8</v>
      </c>
      <c r="AX31">
        <v>13.8</v>
      </c>
      <c r="AY31">
        <v>13.8</v>
      </c>
      <c r="AZ31">
        <v>13.8</v>
      </c>
      <c r="BA31">
        <v>13.8</v>
      </c>
      <c r="BB31">
        <v>13.8</v>
      </c>
      <c r="BC31">
        <v>13.8</v>
      </c>
      <c r="BD31">
        <v>13.8</v>
      </c>
      <c r="BE31">
        <v>13.8</v>
      </c>
      <c r="BF31">
        <v>13.8</v>
      </c>
      <c r="BG31">
        <v>13.8</v>
      </c>
      <c r="BH31">
        <v>13.8</v>
      </c>
      <c r="BI31">
        <v>13.8</v>
      </c>
      <c r="BJ31">
        <v>13.8</v>
      </c>
      <c r="BK31">
        <v>13.8</v>
      </c>
      <c r="BL31">
        <v>13.8</v>
      </c>
      <c r="BM31">
        <v>13.8</v>
      </c>
      <c r="BN31">
        <v>13.8</v>
      </c>
      <c r="BO31">
        <v>13.8</v>
      </c>
      <c r="BP31">
        <v>13.8</v>
      </c>
      <c r="BQ31">
        <v>13.8</v>
      </c>
      <c r="BR31">
        <v>13.8</v>
      </c>
      <c r="BS31">
        <v>13.8</v>
      </c>
      <c r="BT31" s="8">
        <v>14.6</v>
      </c>
      <c r="BU31">
        <v>14.6</v>
      </c>
      <c r="BV31">
        <v>14.6</v>
      </c>
      <c r="BW31">
        <v>14.6</v>
      </c>
      <c r="BX31">
        <v>14.6</v>
      </c>
      <c r="BY31">
        <v>14.6</v>
      </c>
      <c r="BZ31">
        <v>14.6</v>
      </c>
      <c r="CA31">
        <v>14.6</v>
      </c>
      <c r="CB31">
        <v>14.6</v>
      </c>
      <c r="CC31">
        <v>14.6</v>
      </c>
      <c r="CD31">
        <v>14.6</v>
      </c>
      <c r="CE31">
        <v>14.6</v>
      </c>
    </row>
    <row r="32" spans="1:84" ht="12.75">
      <c r="A32" s="7">
        <v>63774343</v>
      </c>
      <c r="B32" s="8" t="s">
        <v>927</v>
      </c>
      <c r="C32" s="8">
        <v>14.9</v>
      </c>
      <c r="D32" s="8">
        <v>14.9</v>
      </c>
      <c r="E32" s="8">
        <v>14.9</v>
      </c>
      <c r="F32" s="8">
        <v>14.9</v>
      </c>
      <c r="G32" s="8">
        <v>14.9</v>
      </c>
      <c r="H32" s="8">
        <v>14.9</v>
      </c>
      <c r="I32" s="8">
        <v>14.9</v>
      </c>
      <c r="J32" s="8">
        <v>14.9</v>
      </c>
      <c r="K32" s="8">
        <v>14.9</v>
      </c>
      <c r="L32" s="8">
        <v>14.9</v>
      </c>
      <c r="M32" s="8">
        <v>14.9</v>
      </c>
      <c r="N32" s="8">
        <v>14.9</v>
      </c>
      <c r="O32" s="8">
        <v>14.9</v>
      </c>
      <c r="P32" s="8">
        <v>14.9</v>
      </c>
      <c r="Q32" s="8">
        <v>14.9</v>
      </c>
      <c r="R32" s="8">
        <v>14.9</v>
      </c>
      <c r="S32" s="8">
        <v>14.9</v>
      </c>
      <c r="T32" s="8">
        <v>14.9</v>
      </c>
      <c r="U32" s="8">
        <v>14.9</v>
      </c>
      <c r="V32" s="8">
        <v>14.9</v>
      </c>
      <c r="W32" s="8">
        <v>14.9</v>
      </c>
      <c r="X32" s="66">
        <v>14.5</v>
      </c>
      <c r="Y32" s="8">
        <v>14.5</v>
      </c>
      <c r="Z32" s="8">
        <v>14.5</v>
      </c>
      <c r="AA32" s="8">
        <v>14.5</v>
      </c>
      <c r="AB32" s="8">
        <v>14.5</v>
      </c>
      <c r="AC32" s="8">
        <v>14.5</v>
      </c>
      <c r="AD32" s="77">
        <v>13.6</v>
      </c>
      <c r="AE32" s="8">
        <v>13.6</v>
      </c>
      <c r="AF32" s="8">
        <v>13.6</v>
      </c>
      <c r="AG32" s="8">
        <v>13.6</v>
      </c>
      <c r="AH32" s="8">
        <v>13.6</v>
      </c>
      <c r="AI32" s="8">
        <v>13.6</v>
      </c>
      <c r="AJ32" s="8">
        <v>13.6</v>
      </c>
      <c r="AK32" s="8">
        <v>13.6</v>
      </c>
      <c r="AL32" s="8">
        <v>13.6</v>
      </c>
      <c r="AM32" s="8">
        <v>13.6</v>
      </c>
      <c r="AN32" s="8">
        <v>13.6</v>
      </c>
      <c r="AO32" s="8">
        <v>13.6</v>
      </c>
      <c r="AP32">
        <v>13.6</v>
      </c>
      <c r="AQ32">
        <v>13.6</v>
      </c>
      <c r="AR32" s="8">
        <v>13.6</v>
      </c>
      <c r="AS32" s="8">
        <v>13.6</v>
      </c>
      <c r="AT32" s="8">
        <v>13.6</v>
      </c>
      <c r="AU32" s="8">
        <v>13.6</v>
      </c>
      <c r="AV32" s="8">
        <v>13.6</v>
      </c>
      <c r="AW32" s="8">
        <v>13.6</v>
      </c>
      <c r="AX32" s="8">
        <v>13.6</v>
      </c>
      <c r="AY32" s="8">
        <v>13.6</v>
      </c>
      <c r="AZ32" s="8">
        <v>13.6</v>
      </c>
      <c r="BA32" s="8">
        <v>13.6</v>
      </c>
      <c r="BB32" s="8">
        <v>13.6</v>
      </c>
      <c r="BC32" s="8">
        <v>13.6</v>
      </c>
      <c r="BD32" s="8">
        <v>13.6</v>
      </c>
      <c r="BE32" s="8">
        <v>13.6</v>
      </c>
      <c r="BF32" s="8">
        <v>13.6</v>
      </c>
      <c r="BG32" s="8">
        <v>13.6</v>
      </c>
      <c r="BH32" s="8">
        <v>13.6</v>
      </c>
      <c r="BI32">
        <v>13.6</v>
      </c>
      <c r="BJ32">
        <v>13.6</v>
      </c>
      <c r="BK32">
        <v>13.6</v>
      </c>
      <c r="BL32">
        <v>13.6</v>
      </c>
      <c r="BM32">
        <v>13.6</v>
      </c>
      <c r="BN32" s="77">
        <v>14.4</v>
      </c>
      <c r="BO32">
        <v>14.4</v>
      </c>
      <c r="BP32">
        <v>14.4</v>
      </c>
      <c r="BQ32">
        <v>14.4</v>
      </c>
      <c r="BR32">
        <v>14.4</v>
      </c>
      <c r="BS32">
        <v>14.4</v>
      </c>
      <c r="BT32" s="8">
        <v>14.6</v>
      </c>
      <c r="BU32">
        <v>14.6</v>
      </c>
      <c r="BV32">
        <v>14.6</v>
      </c>
      <c r="BW32">
        <v>14.6</v>
      </c>
      <c r="BX32">
        <v>14.6</v>
      </c>
      <c r="BY32">
        <v>14.6</v>
      </c>
      <c r="BZ32">
        <v>14.6</v>
      </c>
      <c r="CA32">
        <v>14.6</v>
      </c>
      <c r="CB32">
        <v>14.6</v>
      </c>
      <c r="CC32">
        <v>14.6</v>
      </c>
      <c r="CD32">
        <v>14.6</v>
      </c>
      <c r="CE32">
        <v>14.6</v>
      </c>
      <c r="CF32" t="s">
        <v>931</v>
      </c>
    </row>
    <row r="33" spans="1:84" ht="12.75">
      <c r="A33" s="7">
        <v>48742036</v>
      </c>
      <c r="B33" s="8" t="s">
        <v>927</v>
      </c>
      <c r="C33" s="8">
        <v>15.2</v>
      </c>
      <c r="D33" s="8">
        <v>15.2</v>
      </c>
      <c r="E33" s="8">
        <v>15.2</v>
      </c>
      <c r="F33" s="8">
        <v>15.2</v>
      </c>
      <c r="G33" s="8">
        <v>15.2</v>
      </c>
      <c r="H33" s="8">
        <v>15.2</v>
      </c>
      <c r="I33" s="8">
        <v>15.2</v>
      </c>
      <c r="J33" s="8">
        <v>15.2</v>
      </c>
      <c r="K33" s="8">
        <v>15.2</v>
      </c>
      <c r="L33" s="8">
        <v>15.2</v>
      </c>
      <c r="M33" s="8">
        <v>15.2</v>
      </c>
      <c r="N33" s="8">
        <v>15.2</v>
      </c>
      <c r="O33" s="8">
        <v>15.2</v>
      </c>
      <c r="P33" s="8">
        <v>15.2</v>
      </c>
      <c r="Q33" s="8">
        <v>15.2</v>
      </c>
      <c r="R33" s="8">
        <v>15.2</v>
      </c>
      <c r="S33" s="8">
        <v>15.2</v>
      </c>
      <c r="T33" s="64">
        <v>14.8</v>
      </c>
      <c r="U33" s="8">
        <v>14.8</v>
      </c>
      <c r="V33" s="8">
        <v>14.8</v>
      </c>
      <c r="W33" s="8">
        <v>14.8</v>
      </c>
      <c r="X33">
        <v>14.8</v>
      </c>
      <c r="Y33">
        <v>14.8</v>
      </c>
      <c r="Z33">
        <v>14.8</v>
      </c>
      <c r="AA33">
        <v>14.8</v>
      </c>
      <c r="AB33" s="8">
        <v>14.8</v>
      </c>
      <c r="AC33" s="8">
        <v>14.8</v>
      </c>
      <c r="AD33" s="81">
        <v>13.7</v>
      </c>
      <c r="AE33" s="8">
        <v>13.7</v>
      </c>
      <c r="AF33" s="8">
        <v>13.7</v>
      </c>
      <c r="AG33" s="8">
        <v>13.7</v>
      </c>
      <c r="AH33" s="8">
        <v>13.7</v>
      </c>
      <c r="AI33" s="8">
        <v>13.7</v>
      </c>
      <c r="AJ33" s="96">
        <v>13.6</v>
      </c>
      <c r="AK33" s="8">
        <v>13.6</v>
      </c>
      <c r="AL33" s="8">
        <v>13.6</v>
      </c>
      <c r="AM33" s="8">
        <v>13.6</v>
      </c>
      <c r="AN33" s="8">
        <v>13.6</v>
      </c>
      <c r="AO33" s="8">
        <v>13.6</v>
      </c>
      <c r="AP33">
        <v>13.6</v>
      </c>
      <c r="AQ33">
        <v>13.6</v>
      </c>
      <c r="AR33" s="8">
        <v>13.6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8">
        <v>0</v>
      </c>
      <c r="BY33" s="8">
        <v>0</v>
      </c>
      <c r="BZ33" s="8">
        <v>0</v>
      </c>
      <c r="CA33" s="8">
        <v>0</v>
      </c>
      <c r="CB33" s="8">
        <v>0</v>
      </c>
      <c r="CC33" s="8">
        <v>0</v>
      </c>
      <c r="CD33" s="8">
        <v>0</v>
      </c>
      <c r="CE33" s="8">
        <v>0</v>
      </c>
      <c r="CF33" t="s">
        <v>930</v>
      </c>
    </row>
    <row r="34" spans="1:84" ht="12.75">
      <c r="A34" s="7">
        <v>87805615</v>
      </c>
      <c r="B34" s="8" t="s">
        <v>720</v>
      </c>
      <c r="C34" s="8">
        <v>14.9</v>
      </c>
      <c r="D34" s="64">
        <v>15.7</v>
      </c>
      <c r="E34" s="8">
        <v>15.7</v>
      </c>
      <c r="F34" s="8">
        <v>15.7</v>
      </c>
      <c r="G34" s="8">
        <v>15.7</v>
      </c>
      <c r="H34" s="8">
        <v>15.7</v>
      </c>
      <c r="I34" s="8">
        <v>15.7</v>
      </c>
      <c r="J34" s="8">
        <v>15.7</v>
      </c>
      <c r="K34" s="8">
        <v>15.7</v>
      </c>
      <c r="L34" s="8">
        <v>15.7</v>
      </c>
      <c r="M34" s="8">
        <v>15.7</v>
      </c>
      <c r="N34" s="8">
        <v>15.7</v>
      </c>
      <c r="O34" s="8">
        <v>15.7</v>
      </c>
      <c r="P34" s="8">
        <v>15.7</v>
      </c>
      <c r="Q34" s="8">
        <v>15.7</v>
      </c>
      <c r="R34" s="8">
        <v>15.7</v>
      </c>
      <c r="S34" s="8">
        <v>15.7</v>
      </c>
      <c r="T34" s="8">
        <v>15.7</v>
      </c>
      <c r="U34" s="8">
        <v>15.7</v>
      </c>
      <c r="V34" s="8">
        <v>15.7</v>
      </c>
      <c r="W34" s="8">
        <v>15.7</v>
      </c>
      <c r="X34">
        <v>15.7</v>
      </c>
      <c r="Y34">
        <v>15.7</v>
      </c>
      <c r="Z34">
        <v>15.7</v>
      </c>
      <c r="AA34">
        <v>15.7</v>
      </c>
      <c r="AB34" s="8">
        <v>15.7</v>
      </c>
      <c r="AC34" s="8">
        <v>15.7</v>
      </c>
      <c r="AD34" s="81">
        <v>13.3</v>
      </c>
      <c r="AE34" s="8">
        <v>13.3</v>
      </c>
      <c r="AF34" s="8">
        <v>13.3</v>
      </c>
      <c r="AG34" s="8">
        <v>13.3</v>
      </c>
      <c r="AH34" s="8">
        <v>13.3</v>
      </c>
      <c r="AI34" s="8">
        <v>13.3</v>
      </c>
      <c r="AJ34" s="8">
        <v>13.3</v>
      </c>
      <c r="AK34" s="8">
        <v>13.3</v>
      </c>
      <c r="AL34" s="64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8">
        <v>0</v>
      </c>
      <c r="BP34" s="8">
        <v>0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8">
        <v>0</v>
      </c>
      <c r="BY34" s="8">
        <v>0</v>
      </c>
      <c r="BZ34" s="8">
        <v>0</v>
      </c>
      <c r="CA34" s="8">
        <v>0</v>
      </c>
      <c r="CB34" s="8">
        <v>0</v>
      </c>
      <c r="CC34" s="8">
        <v>0</v>
      </c>
      <c r="CD34" s="8">
        <v>0</v>
      </c>
      <c r="CE34" s="8">
        <v>0</v>
      </c>
      <c r="CF34" t="s">
        <v>925</v>
      </c>
    </row>
    <row r="35" spans="1:83" ht="12.75">
      <c r="A35" s="7">
        <v>90397224</v>
      </c>
      <c r="B35" s="8" t="s">
        <v>721</v>
      </c>
      <c r="C35" s="8">
        <v>14.5</v>
      </c>
      <c r="D35" s="8">
        <v>14.5</v>
      </c>
      <c r="E35" s="8">
        <v>14.5</v>
      </c>
      <c r="F35" s="8">
        <v>14.5</v>
      </c>
      <c r="G35" s="8">
        <v>14.5</v>
      </c>
      <c r="H35" s="8">
        <v>14.5</v>
      </c>
      <c r="I35" s="8">
        <v>14.5</v>
      </c>
      <c r="J35" s="8">
        <v>14.5</v>
      </c>
      <c r="K35" s="8">
        <v>14.5</v>
      </c>
      <c r="L35" s="8">
        <v>14.5</v>
      </c>
      <c r="M35" s="8">
        <v>14.5</v>
      </c>
      <c r="N35" s="8">
        <v>14.5</v>
      </c>
      <c r="O35" s="8">
        <v>14.5</v>
      </c>
      <c r="P35" s="8">
        <v>14.5</v>
      </c>
      <c r="Q35" s="8">
        <v>14.5</v>
      </c>
      <c r="R35" s="8">
        <v>14.5</v>
      </c>
      <c r="S35" s="8">
        <v>14.5</v>
      </c>
      <c r="T35" s="8">
        <v>14.5</v>
      </c>
      <c r="U35" s="8">
        <v>14.5</v>
      </c>
      <c r="V35" s="8">
        <v>14.5</v>
      </c>
      <c r="W35" s="8">
        <v>14.5</v>
      </c>
      <c r="X35">
        <v>14.5</v>
      </c>
      <c r="Y35">
        <v>14.5</v>
      </c>
      <c r="Z35">
        <v>14.5</v>
      </c>
      <c r="AA35">
        <v>14.5</v>
      </c>
      <c r="AB35" s="8">
        <v>14.5</v>
      </c>
      <c r="AC35" s="8">
        <v>14.5</v>
      </c>
      <c r="AD35" s="81">
        <v>13.4</v>
      </c>
      <c r="AE35" s="8">
        <v>13.4</v>
      </c>
      <c r="AF35" s="8">
        <v>13.4</v>
      </c>
      <c r="AG35" s="8">
        <v>13.4</v>
      </c>
      <c r="AH35" s="8">
        <v>13.4</v>
      </c>
      <c r="AI35" s="8">
        <v>13.4</v>
      </c>
      <c r="AJ35" s="8">
        <v>13.4</v>
      </c>
      <c r="AK35" s="8">
        <v>13.4</v>
      </c>
      <c r="AL35" s="8">
        <v>13.4</v>
      </c>
      <c r="AM35" s="8">
        <v>13.4</v>
      </c>
      <c r="AN35" s="8">
        <v>13.4</v>
      </c>
      <c r="AO35" s="8">
        <v>13.4</v>
      </c>
      <c r="AP35">
        <v>13.4</v>
      </c>
      <c r="AQ35">
        <v>13.4</v>
      </c>
      <c r="AR35">
        <v>13.4</v>
      </c>
      <c r="AS35">
        <v>13.4</v>
      </c>
      <c r="AT35">
        <v>13.4</v>
      </c>
      <c r="AU35">
        <v>13.4</v>
      </c>
      <c r="AV35" s="8">
        <v>13.4</v>
      </c>
      <c r="AW35" s="8">
        <v>13.4</v>
      </c>
      <c r="AX35" s="8">
        <v>13.4</v>
      </c>
      <c r="AY35" s="8">
        <v>13.4</v>
      </c>
      <c r="AZ35" s="8">
        <v>13.4</v>
      </c>
      <c r="BA35" s="8">
        <v>13.4</v>
      </c>
      <c r="BB35" s="8">
        <v>13.4</v>
      </c>
      <c r="BC35" s="8">
        <v>13.4</v>
      </c>
      <c r="BD35" s="8">
        <v>13.4</v>
      </c>
      <c r="BE35">
        <v>13.4</v>
      </c>
      <c r="BF35">
        <v>13.4</v>
      </c>
      <c r="BG35">
        <v>13.4</v>
      </c>
      <c r="BH35" s="8">
        <v>13.4</v>
      </c>
      <c r="BI35">
        <v>13.4</v>
      </c>
      <c r="BJ35">
        <v>13.4</v>
      </c>
      <c r="BK35">
        <v>13.4</v>
      </c>
      <c r="BL35">
        <v>13.4</v>
      </c>
      <c r="BM35">
        <v>13.4</v>
      </c>
      <c r="BN35">
        <v>13.4</v>
      </c>
      <c r="BO35">
        <v>13.4</v>
      </c>
      <c r="BP35">
        <v>13.4</v>
      </c>
      <c r="BQ35">
        <v>13.4</v>
      </c>
      <c r="BR35">
        <v>13.4</v>
      </c>
      <c r="BS35">
        <v>13.4</v>
      </c>
      <c r="BT35" s="8">
        <v>14.6</v>
      </c>
      <c r="BU35">
        <v>14.6</v>
      </c>
      <c r="BV35">
        <v>14.6</v>
      </c>
      <c r="BW35">
        <v>14.6</v>
      </c>
      <c r="BX35">
        <v>14.6</v>
      </c>
      <c r="BY35">
        <v>14.6</v>
      </c>
      <c r="BZ35">
        <v>14.6</v>
      </c>
      <c r="CA35">
        <v>14.6</v>
      </c>
      <c r="CB35">
        <v>14.6</v>
      </c>
      <c r="CC35">
        <v>14.6</v>
      </c>
      <c r="CD35">
        <v>14.6</v>
      </c>
      <c r="CE35">
        <v>14.6</v>
      </c>
    </row>
    <row r="36" spans="1:83" ht="12.75">
      <c r="A36" s="7">
        <v>20013109</v>
      </c>
      <c r="B36" s="8" t="s">
        <v>722</v>
      </c>
      <c r="C36" s="8">
        <v>15.2</v>
      </c>
      <c r="D36" s="8">
        <v>15.2</v>
      </c>
      <c r="E36" s="8">
        <v>15.2</v>
      </c>
      <c r="F36" s="8">
        <v>15.2</v>
      </c>
      <c r="G36" s="8">
        <v>15.2</v>
      </c>
      <c r="H36" s="8">
        <v>15.2</v>
      </c>
      <c r="I36" s="8">
        <v>15.2</v>
      </c>
      <c r="J36" s="8">
        <v>15.2</v>
      </c>
      <c r="K36" s="8">
        <v>15.2</v>
      </c>
      <c r="L36" s="64">
        <v>13.9</v>
      </c>
      <c r="M36" s="8">
        <v>13.9</v>
      </c>
      <c r="N36" s="8">
        <v>13.9</v>
      </c>
      <c r="O36" s="8">
        <v>13.9</v>
      </c>
      <c r="P36" s="8">
        <v>13.9</v>
      </c>
      <c r="Q36" s="8">
        <v>13.9</v>
      </c>
      <c r="R36" s="8">
        <v>13.9</v>
      </c>
      <c r="S36" s="8">
        <v>13.9</v>
      </c>
      <c r="T36" s="8">
        <v>13.9</v>
      </c>
      <c r="U36" s="8">
        <v>13.9</v>
      </c>
      <c r="V36" s="8">
        <v>13.9</v>
      </c>
      <c r="W36" s="8">
        <v>13.9</v>
      </c>
      <c r="X36">
        <v>13.9</v>
      </c>
      <c r="Y36">
        <v>13.9</v>
      </c>
      <c r="Z36">
        <v>13.9</v>
      </c>
      <c r="AA36">
        <v>13.9</v>
      </c>
      <c r="AB36" s="8">
        <v>13.9</v>
      </c>
      <c r="AC36" s="8">
        <v>13.9</v>
      </c>
      <c r="AD36" s="81">
        <v>12.9</v>
      </c>
      <c r="AE36" s="8">
        <v>12.9</v>
      </c>
      <c r="AF36" s="8">
        <v>12.9</v>
      </c>
      <c r="AG36" s="8">
        <v>12.9</v>
      </c>
      <c r="AH36" s="8">
        <v>12.9</v>
      </c>
      <c r="AI36" s="8">
        <v>12.9</v>
      </c>
      <c r="AJ36" s="8">
        <v>12.9</v>
      </c>
      <c r="AK36" s="8">
        <v>12.9</v>
      </c>
      <c r="AL36" s="8">
        <v>12.9</v>
      </c>
      <c r="AM36" s="8">
        <v>12.9</v>
      </c>
      <c r="AN36" s="8">
        <v>12.9</v>
      </c>
      <c r="AO36" s="8">
        <v>12.9</v>
      </c>
      <c r="AP36">
        <v>12.9</v>
      </c>
      <c r="AQ36">
        <v>12.9</v>
      </c>
      <c r="AR36">
        <v>12.9</v>
      </c>
      <c r="AS36">
        <v>12.9</v>
      </c>
      <c r="AT36">
        <v>12.9</v>
      </c>
      <c r="AU36">
        <v>12.9</v>
      </c>
      <c r="AV36" s="8">
        <v>12.9</v>
      </c>
      <c r="AW36" s="8">
        <v>12.9</v>
      </c>
      <c r="AX36" s="8">
        <v>12.9</v>
      </c>
      <c r="AY36" s="8">
        <v>12.9</v>
      </c>
      <c r="AZ36" s="8">
        <v>12.9</v>
      </c>
      <c r="BA36" s="8">
        <v>12.9</v>
      </c>
      <c r="BB36" s="8">
        <v>12.9</v>
      </c>
      <c r="BC36" s="8">
        <v>12.9</v>
      </c>
      <c r="BD36" s="8">
        <v>12.9</v>
      </c>
      <c r="BE36">
        <v>12.9</v>
      </c>
      <c r="BF36">
        <v>12.9</v>
      </c>
      <c r="BG36">
        <v>12.9</v>
      </c>
      <c r="BH36" s="8">
        <v>12.9</v>
      </c>
      <c r="BI36">
        <v>12.9</v>
      </c>
      <c r="BJ36">
        <v>12.9</v>
      </c>
      <c r="BK36">
        <v>12.9</v>
      </c>
      <c r="BL36">
        <v>12.9</v>
      </c>
      <c r="BM36">
        <v>12.9</v>
      </c>
      <c r="BN36">
        <v>12.9</v>
      </c>
      <c r="BO36">
        <v>12.9</v>
      </c>
      <c r="BP36">
        <v>12.9</v>
      </c>
      <c r="BQ36">
        <v>12.9</v>
      </c>
      <c r="BR36">
        <v>12.9</v>
      </c>
      <c r="BS36">
        <v>12.9</v>
      </c>
      <c r="BT36" s="8">
        <v>14.6</v>
      </c>
      <c r="BU36">
        <v>14.6</v>
      </c>
      <c r="BV36">
        <v>14.6</v>
      </c>
      <c r="BW36">
        <v>14.6</v>
      </c>
      <c r="BX36">
        <v>14.6</v>
      </c>
      <c r="BY36">
        <v>14.6</v>
      </c>
      <c r="BZ36">
        <v>14.6</v>
      </c>
      <c r="CA36">
        <v>14.6</v>
      </c>
      <c r="CB36">
        <v>14.6</v>
      </c>
      <c r="CC36">
        <v>14.6</v>
      </c>
      <c r="CD36">
        <v>14.6</v>
      </c>
      <c r="CE36">
        <v>14.6</v>
      </c>
    </row>
    <row r="37" spans="1:83" ht="12.75">
      <c r="A37" s="7">
        <v>15039837</v>
      </c>
      <c r="B37" s="8" t="s">
        <v>723</v>
      </c>
      <c r="C37" s="8">
        <v>14.7</v>
      </c>
      <c r="D37" s="8">
        <v>14.7</v>
      </c>
      <c r="E37" s="8">
        <v>14.7</v>
      </c>
      <c r="F37" s="8">
        <v>14.7</v>
      </c>
      <c r="G37" s="8">
        <v>14.7</v>
      </c>
      <c r="H37" s="8">
        <v>14.7</v>
      </c>
      <c r="I37" s="8">
        <v>14.7</v>
      </c>
      <c r="J37" s="8">
        <v>14.7</v>
      </c>
      <c r="K37" s="8">
        <v>14.7</v>
      </c>
      <c r="L37" s="8">
        <v>14.7</v>
      </c>
      <c r="M37" s="8">
        <v>14.7</v>
      </c>
      <c r="N37" s="8">
        <v>14.7</v>
      </c>
      <c r="O37" s="8">
        <v>14.7</v>
      </c>
      <c r="P37" s="8">
        <v>14.7</v>
      </c>
      <c r="Q37" s="8">
        <v>14.7</v>
      </c>
      <c r="R37" s="8">
        <v>14.7</v>
      </c>
      <c r="S37" s="8">
        <v>14.7</v>
      </c>
      <c r="T37" s="8">
        <v>14.7</v>
      </c>
      <c r="U37" s="8">
        <v>14.7</v>
      </c>
      <c r="V37" s="8">
        <v>14.7</v>
      </c>
      <c r="W37" s="8">
        <v>14.7</v>
      </c>
      <c r="X37">
        <v>14.7</v>
      </c>
      <c r="Y37">
        <v>14.7</v>
      </c>
      <c r="Z37">
        <v>14.7</v>
      </c>
      <c r="AA37">
        <v>14.7</v>
      </c>
      <c r="AB37" s="8">
        <v>14.7</v>
      </c>
      <c r="AC37" s="8">
        <v>14.7</v>
      </c>
      <c r="AD37" s="77">
        <v>13.8</v>
      </c>
      <c r="AE37" s="8">
        <v>13.8</v>
      </c>
      <c r="AF37" s="8">
        <v>13.8</v>
      </c>
      <c r="AG37" s="8">
        <v>13.8</v>
      </c>
      <c r="AH37" s="8">
        <v>13.8</v>
      </c>
      <c r="AI37" s="8">
        <v>13.8</v>
      </c>
      <c r="AJ37" s="8">
        <v>13.8</v>
      </c>
      <c r="AK37" s="8">
        <v>13.8</v>
      </c>
      <c r="AL37" s="8">
        <v>13.8</v>
      </c>
      <c r="AM37" s="8">
        <v>13.8</v>
      </c>
      <c r="AN37" s="64">
        <v>14.5</v>
      </c>
      <c r="AO37" s="8">
        <v>14.5</v>
      </c>
      <c r="AP37">
        <v>14.5</v>
      </c>
      <c r="AQ37">
        <v>14.5</v>
      </c>
      <c r="AR37">
        <v>14.5</v>
      </c>
      <c r="AS37">
        <v>14.5</v>
      </c>
      <c r="AT37">
        <v>14.5</v>
      </c>
      <c r="AU37">
        <v>14.5</v>
      </c>
      <c r="AV37" s="64">
        <v>15.3</v>
      </c>
      <c r="AW37" s="8">
        <v>15.3</v>
      </c>
      <c r="AX37" s="8">
        <v>15.3</v>
      </c>
      <c r="AY37" s="8">
        <v>15.3</v>
      </c>
      <c r="AZ37" s="8">
        <v>15.3</v>
      </c>
      <c r="BA37" s="8">
        <v>15.3</v>
      </c>
      <c r="BB37" s="8">
        <v>15.3</v>
      </c>
      <c r="BC37" s="8">
        <v>15.3</v>
      </c>
      <c r="BD37" s="8">
        <v>15.3</v>
      </c>
      <c r="BE37">
        <v>15.3</v>
      </c>
      <c r="BF37">
        <v>15.3</v>
      </c>
      <c r="BG37">
        <v>15.3</v>
      </c>
      <c r="BH37" s="8">
        <v>15.3</v>
      </c>
      <c r="BI37">
        <v>15.3</v>
      </c>
      <c r="BJ37">
        <v>15.3</v>
      </c>
      <c r="BK37">
        <v>15.3</v>
      </c>
      <c r="BL37">
        <v>15.3</v>
      </c>
      <c r="BM37">
        <v>15.3</v>
      </c>
      <c r="BN37">
        <v>15.3</v>
      </c>
      <c r="BO37">
        <v>15.3</v>
      </c>
      <c r="BP37">
        <v>15.3</v>
      </c>
      <c r="BQ37">
        <v>15.3</v>
      </c>
      <c r="BR37">
        <v>15.3</v>
      </c>
      <c r="BS37">
        <v>15.3</v>
      </c>
      <c r="BT37" s="8">
        <v>14.6</v>
      </c>
      <c r="BU37">
        <v>14.6</v>
      </c>
      <c r="BV37">
        <v>14.6</v>
      </c>
      <c r="BW37">
        <v>14.6</v>
      </c>
      <c r="BX37">
        <v>14.6</v>
      </c>
      <c r="BY37">
        <v>14.6</v>
      </c>
      <c r="BZ37">
        <v>14.6</v>
      </c>
      <c r="CA37">
        <v>14.6</v>
      </c>
      <c r="CB37">
        <v>14.6</v>
      </c>
      <c r="CC37">
        <v>14.6</v>
      </c>
      <c r="CD37">
        <v>14.6</v>
      </c>
      <c r="CE37">
        <v>14.6</v>
      </c>
    </row>
    <row r="38" spans="1:83" ht="12.75">
      <c r="A38" s="7" t="s">
        <v>741</v>
      </c>
      <c r="B38" s="8" t="s">
        <v>724</v>
      </c>
      <c r="C38" s="8">
        <v>14.9</v>
      </c>
      <c r="D38" s="8">
        <v>14.9</v>
      </c>
      <c r="E38" s="8">
        <v>14.9</v>
      </c>
      <c r="F38" s="8">
        <v>14.9</v>
      </c>
      <c r="G38" s="8">
        <v>14.9</v>
      </c>
      <c r="H38" s="8">
        <v>14.9</v>
      </c>
      <c r="I38" s="8">
        <v>14.9</v>
      </c>
      <c r="J38" s="8">
        <v>14.9</v>
      </c>
      <c r="K38" s="8">
        <v>14.9</v>
      </c>
      <c r="L38" s="8">
        <v>14.9</v>
      </c>
      <c r="M38" s="8">
        <v>14.9</v>
      </c>
      <c r="N38" s="8">
        <v>14.9</v>
      </c>
      <c r="O38" s="8">
        <v>14.9</v>
      </c>
      <c r="P38" s="8">
        <v>14.9</v>
      </c>
      <c r="Q38" s="8">
        <v>14.9</v>
      </c>
      <c r="R38" s="8">
        <v>14.9</v>
      </c>
      <c r="S38" s="8">
        <v>14.9</v>
      </c>
      <c r="T38" s="8">
        <v>14.9</v>
      </c>
      <c r="U38" s="8">
        <v>14.9</v>
      </c>
      <c r="V38" s="8">
        <v>14.9</v>
      </c>
      <c r="W38" s="8">
        <v>14.9</v>
      </c>
      <c r="X38" s="66">
        <v>14.5</v>
      </c>
      <c r="Y38" s="8">
        <v>14.5</v>
      </c>
      <c r="Z38" s="8">
        <v>14.5</v>
      </c>
      <c r="AA38" s="8">
        <v>14.5</v>
      </c>
      <c r="AB38" s="8">
        <v>14.5</v>
      </c>
      <c r="AC38" s="8">
        <v>14.5</v>
      </c>
      <c r="AD38" s="81">
        <v>13.3</v>
      </c>
      <c r="AE38" s="8">
        <v>13.3</v>
      </c>
      <c r="AF38" s="8">
        <v>13.3</v>
      </c>
      <c r="AG38" s="8">
        <v>13.3</v>
      </c>
      <c r="AH38" s="8">
        <v>13.3</v>
      </c>
      <c r="AI38" s="8">
        <v>13.3</v>
      </c>
      <c r="AJ38" s="8">
        <v>13.3</v>
      </c>
      <c r="AK38" s="8">
        <v>13.3</v>
      </c>
      <c r="AL38" s="8">
        <v>13.3</v>
      </c>
      <c r="AM38" s="8">
        <v>13.3</v>
      </c>
      <c r="AN38" s="8">
        <v>13.3</v>
      </c>
      <c r="AO38" s="8">
        <v>13.3</v>
      </c>
      <c r="AP38">
        <v>13.3</v>
      </c>
      <c r="AQ38">
        <v>13.3</v>
      </c>
      <c r="AR38">
        <v>13.3</v>
      </c>
      <c r="AS38">
        <v>13.3</v>
      </c>
      <c r="AT38">
        <v>13.3</v>
      </c>
      <c r="AU38">
        <v>13.3</v>
      </c>
      <c r="AV38" s="64">
        <v>13.9</v>
      </c>
      <c r="AW38" s="8">
        <v>13.9</v>
      </c>
      <c r="AX38" s="8">
        <v>13.9</v>
      </c>
      <c r="AY38" s="8">
        <v>13.9</v>
      </c>
      <c r="AZ38" s="8">
        <v>13.9</v>
      </c>
      <c r="BA38" s="8">
        <v>13.9</v>
      </c>
      <c r="BB38" s="8">
        <v>13.9</v>
      </c>
      <c r="BC38" s="8">
        <v>13.9</v>
      </c>
      <c r="BD38" s="8">
        <v>13.9</v>
      </c>
      <c r="BE38">
        <v>13.9</v>
      </c>
      <c r="BF38">
        <v>13.9</v>
      </c>
      <c r="BG38">
        <v>13.9</v>
      </c>
      <c r="BH38" s="8">
        <v>13.9</v>
      </c>
      <c r="BI38">
        <v>13.9</v>
      </c>
      <c r="BJ38">
        <v>13.9</v>
      </c>
      <c r="BK38">
        <v>13.9</v>
      </c>
      <c r="BL38">
        <v>13.9</v>
      </c>
      <c r="BM38">
        <v>13.9</v>
      </c>
      <c r="BN38">
        <v>13.9</v>
      </c>
      <c r="BO38">
        <v>13.9</v>
      </c>
      <c r="BP38">
        <v>13.9</v>
      </c>
      <c r="BQ38">
        <v>13.9</v>
      </c>
      <c r="BR38">
        <v>13.9</v>
      </c>
      <c r="BS38">
        <v>13.9</v>
      </c>
      <c r="BT38" s="8">
        <v>14.6</v>
      </c>
      <c r="BU38">
        <v>14.6</v>
      </c>
      <c r="BV38">
        <v>14.6</v>
      </c>
      <c r="BW38">
        <v>14.6</v>
      </c>
      <c r="BX38">
        <v>14.6</v>
      </c>
      <c r="BY38">
        <v>14.6</v>
      </c>
      <c r="BZ38">
        <v>14.6</v>
      </c>
      <c r="CA38">
        <v>14.6</v>
      </c>
      <c r="CB38">
        <v>14.6</v>
      </c>
      <c r="CC38">
        <v>14.6</v>
      </c>
      <c r="CD38">
        <v>14.6</v>
      </c>
      <c r="CE38">
        <v>14.6</v>
      </c>
    </row>
    <row r="39" spans="1:83" ht="12.75">
      <c r="A39" s="7">
        <v>29722834</v>
      </c>
      <c r="B39" s="8" t="s">
        <v>725</v>
      </c>
      <c r="C39" s="8">
        <v>14.9</v>
      </c>
      <c r="D39" s="8">
        <v>14.9</v>
      </c>
      <c r="E39" s="8">
        <v>14.9</v>
      </c>
      <c r="F39" s="8">
        <v>14.9</v>
      </c>
      <c r="G39" s="8">
        <v>14.9</v>
      </c>
      <c r="H39" s="8">
        <v>14.9</v>
      </c>
      <c r="I39" s="8">
        <v>14.9</v>
      </c>
      <c r="J39" s="8">
        <v>14.9</v>
      </c>
      <c r="K39" s="8">
        <v>14.9</v>
      </c>
      <c r="L39" s="8">
        <v>14.9</v>
      </c>
      <c r="M39" s="8">
        <v>14.9</v>
      </c>
      <c r="N39" s="8">
        <v>14.9</v>
      </c>
      <c r="O39" s="8">
        <v>14.9</v>
      </c>
      <c r="P39" s="8">
        <v>14.9</v>
      </c>
      <c r="Q39" s="8">
        <v>14.9</v>
      </c>
      <c r="R39" s="8">
        <v>14.9</v>
      </c>
      <c r="S39" s="8">
        <v>14.9</v>
      </c>
      <c r="T39" s="8">
        <v>14.9</v>
      </c>
      <c r="U39" s="8">
        <v>14.9</v>
      </c>
      <c r="V39" s="8">
        <v>14.9</v>
      </c>
      <c r="W39" s="8">
        <v>14.9</v>
      </c>
      <c r="X39">
        <v>14.9</v>
      </c>
      <c r="Y39">
        <v>14.9</v>
      </c>
      <c r="Z39">
        <v>14.9</v>
      </c>
      <c r="AA39">
        <v>14.9</v>
      </c>
      <c r="AB39" s="8">
        <v>14.9</v>
      </c>
      <c r="AC39" s="8">
        <v>14.9</v>
      </c>
      <c r="AD39" s="81">
        <v>13.9</v>
      </c>
      <c r="AE39" s="8">
        <v>13.9</v>
      </c>
      <c r="AF39" s="8">
        <v>13.9</v>
      </c>
      <c r="AG39" s="8">
        <v>13.9</v>
      </c>
      <c r="AH39" s="8">
        <v>13.9</v>
      </c>
      <c r="AI39" s="8">
        <v>13.9</v>
      </c>
      <c r="AJ39" s="8">
        <v>13.9</v>
      </c>
      <c r="AK39" s="8">
        <v>13.9</v>
      </c>
      <c r="AL39" s="8">
        <v>13.9</v>
      </c>
      <c r="AM39" s="8">
        <v>13.9</v>
      </c>
      <c r="AN39" s="8">
        <v>13.9</v>
      </c>
      <c r="AO39" s="8">
        <v>13.9</v>
      </c>
      <c r="AP39">
        <v>13.9</v>
      </c>
      <c r="AQ39">
        <v>13.9</v>
      </c>
      <c r="AR39">
        <v>13.9</v>
      </c>
      <c r="AS39">
        <v>13.9</v>
      </c>
      <c r="AT39">
        <v>13.9</v>
      </c>
      <c r="AU39">
        <v>13.9</v>
      </c>
      <c r="AV39" s="64">
        <v>14.5</v>
      </c>
      <c r="AW39" s="8">
        <v>14.5</v>
      </c>
      <c r="AX39" s="8">
        <v>14.5</v>
      </c>
      <c r="AY39" s="8">
        <v>14.5</v>
      </c>
      <c r="AZ39" s="8">
        <v>14.5</v>
      </c>
      <c r="BA39" s="8">
        <v>14.5</v>
      </c>
      <c r="BB39" s="8">
        <v>14.5</v>
      </c>
      <c r="BC39" s="8">
        <v>14.5</v>
      </c>
      <c r="BD39" s="8">
        <v>14.5</v>
      </c>
      <c r="BE39">
        <v>14.5</v>
      </c>
      <c r="BF39">
        <v>14.5</v>
      </c>
      <c r="BG39">
        <v>14.5</v>
      </c>
      <c r="BH39" s="8">
        <v>14.5</v>
      </c>
      <c r="BI39">
        <v>14.5</v>
      </c>
      <c r="BJ39">
        <v>14.5</v>
      </c>
      <c r="BK39">
        <v>14.5</v>
      </c>
      <c r="BL39">
        <v>14.5</v>
      </c>
      <c r="BM39">
        <v>14.5</v>
      </c>
      <c r="BN39">
        <v>14.5</v>
      </c>
      <c r="BO39">
        <v>14.5</v>
      </c>
      <c r="BP39">
        <v>14.5</v>
      </c>
      <c r="BQ39">
        <v>14.5</v>
      </c>
      <c r="BR39">
        <v>14.5</v>
      </c>
      <c r="BS39">
        <v>14.5</v>
      </c>
      <c r="BT39" s="8">
        <v>14.6</v>
      </c>
      <c r="BU39">
        <v>14.6</v>
      </c>
      <c r="BV39">
        <v>14.6</v>
      </c>
      <c r="BW39">
        <v>14.6</v>
      </c>
      <c r="BX39">
        <v>14.6</v>
      </c>
      <c r="BY39">
        <v>14.6</v>
      </c>
      <c r="BZ39">
        <v>14.6</v>
      </c>
      <c r="CA39">
        <v>14.6</v>
      </c>
      <c r="CB39">
        <v>14.6</v>
      </c>
      <c r="CC39">
        <v>14.6</v>
      </c>
      <c r="CD39">
        <v>14.6</v>
      </c>
      <c r="CE39">
        <v>14.6</v>
      </c>
    </row>
    <row r="40" spans="1:83" ht="12.75">
      <c r="A40" s="7">
        <v>93843812</v>
      </c>
      <c r="B40" s="8" t="s">
        <v>726</v>
      </c>
      <c r="C40" s="8">
        <v>14.8</v>
      </c>
      <c r="D40" s="8">
        <v>14.8</v>
      </c>
      <c r="E40" s="8">
        <v>14.8</v>
      </c>
      <c r="F40" s="8">
        <v>14.8</v>
      </c>
      <c r="G40" s="8">
        <v>14.8</v>
      </c>
      <c r="H40" s="8">
        <v>14.8</v>
      </c>
      <c r="I40" s="8">
        <v>14.8</v>
      </c>
      <c r="J40" s="8">
        <v>14.8</v>
      </c>
      <c r="K40" s="8">
        <v>14.8</v>
      </c>
      <c r="L40" s="8">
        <v>14.8</v>
      </c>
      <c r="M40" s="8">
        <v>14.8</v>
      </c>
      <c r="N40" s="8">
        <v>14.8</v>
      </c>
      <c r="O40" s="8">
        <v>14.8</v>
      </c>
      <c r="P40" s="8">
        <v>14.8</v>
      </c>
      <c r="Q40" s="8">
        <v>14.8</v>
      </c>
      <c r="R40" s="8">
        <v>14.8</v>
      </c>
      <c r="S40" s="8">
        <v>14.8</v>
      </c>
      <c r="T40" s="8">
        <v>14.8</v>
      </c>
      <c r="U40" s="8">
        <v>14.8</v>
      </c>
      <c r="V40" s="8">
        <v>14.8</v>
      </c>
      <c r="W40" s="8">
        <v>14.8</v>
      </c>
      <c r="X40">
        <v>14.8</v>
      </c>
      <c r="Y40">
        <v>14.8</v>
      </c>
      <c r="Z40">
        <v>14.8</v>
      </c>
      <c r="AA40">
        <v>14.8</v>
      </c>
      <c r="AB40" s="8">
        <v>14.8</v>
      </c>
      <c r="AC40" s="8">
        <v>14.8</v>
      </c>
      <c r="AD40" s="81">
        <v>13.8</v>
      </c>
      <c r="AE40" s="8">
        <v>13.8</v>
      </c>
      <c r="AF40" s="8">
        <v>13.8</v>
      </c>
      <c r="AG40" s="8">
        <v>13.8</v>
      </c>
      <c r="AH40" s="8">
        <v>13.8</v>
      </c>
      <c r="AI40" s="8">
        <v>13.8</v>
      </c>
      <c r="AJ40" s="8">
        <v>13.8</v>
      </c>
      <c r="AK40" s="8">
        <v>13.8</v>
      </c>
      <c r="AL40" s="8">
        <v>13.8</v>
      </c>
      <c r="AM40" s="8">
        <v>13.8</v>
      </c>
      <c r="AN40" s="8">
        <v>13.8</v>
      </c>
      <c r="AO40" s="8">
        <v>13.8</v>
      </c>
      <c r="AP40">
        <v>13.8</v>
      </c>
      <c r="AQ40">
        <v>13.8</v>
      </c>
      <c r="AR40">
        <v>13.8</v>
      </c>
      <c r="AS40">
        <v>13.8</v>
      </c>
      <c r="AT40">
        <v>13.8</v>
      </c>
      <c r="AU40">
        <v>13.8</v>
      </c>
      <c r="AV40" s="64">
        <v>14.2</v>
      </c>
      <c r="AW40" s="8">
        <v>14.2</v>
      </c>
      <c r="AX40" s="8">
        <v>14.2</v>
      </c>
      <c r="AY40" s="8">
        <v>14.2</v>
      </c>
      <c r="AZ40" s="8">
        <v>14.2</v>
      </c>
      <c r="BA40" s="8">
        <v>14.2</v>
      </c>
      <c r="BB40" s="8">
        <v>14.2</v>
      </c>
      <c r="BC40" s="8">
        <v>14.2</v>
      </c>
      <c r="BD40" s="8">
        <v>14.2</v>
      </c>
      <c r="BE40">
        <v>14.2</v>
      </c>
      <c r="BF40">
        <v>14.2</v>
      </c>
      <c r="BG40">
        <v>14.2</v>
      </c>
      <c r="BH40" s="8">
        <v>14.2</v>
      </c>
      <c r="BI40">
        <v>14.2</v>
      </c>
      <c r="BJ40">
        <v>14.2</v>
      </c>
      <c r="BK40">
        <v>14.2</v>
      </c>
      <c r="BL40">
        <v>14.2</v>
      </c>
      <c r="BM40">
        <v>14.2</v>
      </c>
      <c r="BN40">
        <v>14.2</v>
      </c>
      <c r="BO40">
        <v>14.2</v>
      </c>
      <c r="BP40">
        <v>14.2</v>
      </c>
      <c r="BQ40">
        <v>14.2</v>
      </c>
      <c r="BR40">
        <v>14.2</v>
      </c>
      <c r="BS40">
        <v>14.2</v>
      </c>
      <c r="BT40" s="8">
        <v>14.6</v>
      </c>
      <c r="BU40">
        <v>14.6</v>
      </c>
      <c r="BV40">
        <v>14.6</v>
      </c>
      <c r="BW40">
        <v>14.6</v>
      </c>
      <c r="BX40">
        <v>14.6</v>
      </c>
      <c r="BY40">
        <v>14.6</v>
      </c>
      <c r="BZ40">
        <v>14.6</v>
      </c>
      <c r="CA40">
        <v>14.6</v>
      </c>
      <c r="CB40">
        <v>14.6</v>
      </c>
      <c r="CC40">
        <v>14.6</v>
      </c>
      <c r="CD40">
        <v>14.6</v>
      </c>
      <c r="CE40">
        <v>14.6</v>
      </c>
    </row>
    <row r="41" spans="1:83" ht="12.75">
      <c r="A41" s="7" t="s">
        <v>742</v>
      </c>
      <c r="B41" s="8" t="s">
        <v>728</v>
      </c>
      <c r="C41" s="8">
        <v>13.6</v>
      </c>
      <c r="D41" s="8">
        <v>13.6</v>
      </c>
      <c r="E41" s="8">
        <v>13.6</v>
      </c>
      <c r="F41" s="8">
        <v>13.6</v>
      </c>
      <c r="G41" s="8">
        <v>13.6</v>
      </c>
      <c r="H41" s="8">
        <v>13.6</v>
      </c>
      <c r="I41" s="8">
        <v>13.6</v>
      </c>
      <c r="J41" s="8">
        <v>13.6</v>
      </c>
      <c r="K41" s="8">
        <v>13.6</v>
      </c>
      <c r="L41" s="64">
        <v>13.1</v>
      </c>
      <c r="M41" s="8">
        <v>13.1</v>
      </c>
      <c r="N41" s="8">
        <v>13.1</v>
      </c>
      <c r="O41" s="8">
        <v>13.1</v>
      </c>
      <c r="P41" s="8">
        <v>13.1</v>
      </c>
      <c r="Q41" s="8">
        <v>13.1</v>
      </c>
      <c r="R41" s="8">
        <v>13.1</v>
      </c>
      <c r="S41" s="8">
        <v>13.1</v>
      </c>
      <c r="T41" s="64">
        <v>12.7</v>
      </c>
      <c r="U41" s="8">
        <v>12.7</v>
      </c>
      <c r="V41" s="8">
        <v>12.7</v>
      </c>
      <c r="W41" s="8">
        <v>12.7</v>
      </c>
      <c r="X41">
        <v>12.7</v>
      </c>
      <c r="Y41">
        <v>12.7</v>
      </c>
      <c r="Z41">
        <v>12.7</v>
      </c>
      <c r="AA41">
        <v>12.7</v>
      </c>
      <c r="AB41" s="8">
        <v>12.7</v>
      </c>
      <c r="AC41" s="8">
        <v>12.7</v>
      </c>
      <c r="AD41" s="77">
        <v>11.8</v>
      </c>
      <c r="AE41" s="8">
        <v>11.8</v>
      </c>
      <c r="AF41" s="8">
        <v>11.8</v>
      </c>
      <c r="AG41" s="8">
        <v>11.8</v>
      </c>
      <c r="AH41" s="8">
        <v>11.8</v>
      </c>
      <c r="AI41" s="8">
        <v>11.8</v>
      </c>
      <c r="AJ41" s="8">
        <v>11.8</v>
      </c>
      <c r="AK41" s="8">
        <v>11.8</v>
      </c>
      <c r="AL41" s="8">
        <v>11.8</v>
      </c>
      <c r="AM41" s="8">
        <v>11.8</v>
      </c>
      <c r="AN41" s="8">
        <v>11.8</v>
      </c>
      <c r="AO41" s="8">
        <v>11.8</v>
      </c>
      <c r="AP41">
        <v>11.8</v>
      </c>
      <c r="AQ41">
        <v>11.8</v>
      </c>
      <c r="AR41">
        <v>11.8</v>
      </c>
      <c r="AS41">
        <v>11.8</v>
      </c>
      <c r="AT41">
        <v>11.8</v>
      </c>
      <c r="AU41">
        <v>11.8</v>
      </c>
      <c r="AV41">
        <v>11.8</v>
      </c>
      <c r="AW41" s="8">
        <v>11.8</v>
      </c>
      <c r="AX41" s="8">
        <v>11.8</v>
      </c>
      <c r="AY41" s="8">
        <v>11.8</v>
      </c>
      <c r="AZ41" s="8">
        <v>11.8</v>
      </c>
      <c r="BA41" s="8">
        <v>11.8</v>
      </c>
      <c r="BB41" s="8">
        <v>11.8</v>
      </c>
      <c r="BC41" s="8">
        <v>11.8</v>
      </c>
      <c r="BD41" s="8">
        <v>11.8</v>
      </c>
      <c r="BE41">
        <v>11.8</v>
      </c>
      <c r="BF41">
        <v>11.8</v>
      </c>
      <c r="BG41">
        <v>11.8</v>
      </c>
      <c r="BH41" s="8">
        <v>11.8</v>
      </c>
      <c r="BI41">
        <v>11.8</v>
      </c>
      <c r="BJ41">
        <v>11.8</v>
      </c>
      <c r="BK41">
        <v>11.8</v>
      </c>
      <c r="BL41">
        <v>11.8</v>
      </c>
      <c r="BM41">
        <v>11.8</v>
      </c>
      <c r="BN41">
        <v>11.8</v>
      </c>
      <c r="BO41">
        <v>11.8</v>
      </c>
      <c r="BP41">
        <v>11.8</v>
      </c>
      <c r="BQ41">
        <v>11.8</v>
      </c>
      <c r="BR41">
        <v>11.8</v>
      </c>
      <c r="BS41">
        <v>11.8</v>
      </c>
      <c r="BT41" s="8">
        <v>14.6</v>
      </c>
      <c r="BU41">
        <v>14.6</v>
      </c>
      <c r="BV41">
        <v>14.6</v>
      </c>
      <c r="BW41">
        <v>14.6</v>
      </c>
      <c r="BX41">
        <v>14.6</v>
      </c>
      <c r="BY41">
        <v>14.6</v>
      </c>
      <c r="BZ41">
        <v>14.6</v>
      </c>
      <c r="CA41">
        <v>14.6</v>
      </c>
      <c r="CB41">
        <v>14.6</v>
      </c>
      <c r="CC41">
        <v>14.6</v>
      </c>
      <c r="CD41">
        <v>14.6</v>
      </c>
      <c r="CE41">
        <v>14.6</v>
      </c>
    </row>
    <row r="42" spans="1:83" ht="12.75">
      <c r="A42" s="7" t="s">
        <v>743</v>
      </c>
      <c r="B42" s="8" t="s">
        <v>729</v>
      </c>
      <c r="C42" s="8">
        <v>13.9</v>
      </c>
      <c r="D42" s="8">
        <v>13.9</v>
      </c>
      <c r="E42" s="8">
        <v>13.9</v>
      </c>
      <c r="F42" s="8">
        <v>13.9</v>
      </c>
      <c r="G42" s="8">
        <v>13.9</v>
      </c>
      <c r="H42" s="8">
        <v>13.9</v>
      </c>
      <c r="I42" s="8">
        <v>13.9</v>
      </c>
      <c r="J42" s="8">
        <v>13.9</v>
      </c>
      <c r="K42" s="8">
        <v>13.9</v>
      </c>
      <c r="L42" s="8">
        <v>13.9</v>
      </c>
      <c r="M42" s="8">
        <v>13.9</v>
      </c>
      <c r="N42" s="8">
        <v>13.9</v>
      </c>
      <c r="O42" s="8">
        <v>13.9</v>
      </c>
      <c r="P42" s="8">
        <v>13.9</v>
      </c>
      <c r="Q42" s="8">
        <v>13.9</v>
      </c>
      <c r="R42" s="8">
        <v>13.9</v>
      </c>
      <c r="S42" s="8">
        <v>13.9</v>
      </c>
      <c r="T42" s="8">
        <v>13.9</v>
      </c>
      <c r="U42" s="8">
        <v>13.9</v>
      </c>
      <c r="V42" s="8">
        <v>13.9</v>
      </c>
      <c r="W42" s="8">
        <v>13.9</v>
      </c>
      <c r="X42">
        <v>13.9</v>
      </c>
      <c r="Y42">
        <v>13.9</v>
      </c>
      <c r="Z42">
        <v>13.9</v>
      </c>
      <c r="AA42">
        <v>13.9</v>
      </c>
      <c r="AB42" s="8">
        <v>13.9</v>
      </c>
      <c r="AC42" s="8">
        <v>13.9</v>
      </c>
      <c r="AD42" s="81">
        <v>12.9</v>
      </c>
      <c r="AE42" s="8">
        <v>12.9</v>
      </c>
      <c r="AF42" s="8">
        <v>12.9</v>
      </c>
      <c r="AG42" s="8">
        <v>12.9</v>
      </c>
      <c r="AH42" s="8">
        <v>12.9</v>
      </c>
      <c r="AI42" s="8">
        <v>12.9</v>
      </c>
      <c r="AJ42" s="8">
        <v>12.9</v>
      </c>
      <c r="AK42" s="8">
        <v>12.9</v>
      </c>
      <c r="AL42" s="8">
        <v>12.9</v>
      </c>
      <c r="AM42" s="8">
        <v>12.9</v>
      </c>
      <c r="AN42" s="8">
        <v>12.9</v>
      </c>
      <c r="AO42" s="8">
        <v>12.9</v>
      </c>
      <c r="AP42">
        <v>12.9</v>
      </c>
      <c r="AQ42">
        <v>12.9</v>
      </c>
      <c r="AR42">
        <v>12.9</v>
      </c>
      <c r="AS42">
        <v>12.9</v>
      </c>
      <c r="AT42">
        <v>12.9</v>
      </c>
      <c r="AU42">
        <v>12.9</v>
      </c>
      <c r="AV42">
        <v>12.9</v>
      </c>
      <c r="AW42" s="8">
        <v>12.9</v>
      </c>
      <c r="AX42" s="8">
        <v>12.9</v>
      </c>
      <c r="AY42" s="8">
        <v>12.9</v>
      </c>
      <c r="AZ42" s="8">
        <v>12.9</v>
      </c>
      <c r="BA42" s="8">
        <v>12.9</v>
      </c>
      <c r="BB42" s="8">
        <v>12.9</v>
      </c>
      <c r="BC42" s="8">
        <v>12.9</v>
      </c>
      <c r="BD42" s="8">
        <v>12.9</v>
      </c>
      <c r="BE42">
        <v>12.9</v>
      </c>
      <c r="BF42">
        <v>12.9</v>
      </c>
      <c r="BG42">
        <v>12.9</v>
      </c>
      <c r="BH42" s="8">
        <v>12.9</v>
      </c>
      <c r="BI42">
        <v>12.9</v>
      </c>
      <c r="BJ42">
        <v>12.9</v>
      </c>
      <c r="BK42">
        <v>12.9</v>
      </c>
      <c r="BL42">
        <v>12.9</v>
      </c>
      <c r="BM42">
        <v>12.9</v>
      </c>
      <c r="BN42">
        <v>12.9</v>
      </c>
      <c r="BO42">
        <v>12.9</v>
      </c>
      <c r="BP42">
        <v>12.9</v>
      </c>
      <c r="BQ42">
        <v>12.9</v>
      </c>
      <c r="BR42">
        <v>12.9</v>
      </c>
      <c r="BS42">
        <v>12.9</v>
      </c>
      <c r="BT42" s="8">
        <v>14.6</v>
      </c>
      <c r="BU42">
        <v>14.6</v>
      </c>
      <c r="BV42">
        <v>14.6</v>
      </c>
      <c r="BW42">
        <v>14.6</v>
      </c>
      <c r="BX42">
        <v>14.6</v>
      </c>
      <c r="BY42">
        <v>14.6</v>
      </c>
      <c r="BZ42">
        <v>14.6</v>
      </c>
      <c r="CA42">
        <v>14.6</v>
      </c>
      <c r="CB42">
        <v>14.6</v>
      </c>
      <c r="CC42">
        <v>14.6</v>
      </c>
      <c r="CD42">
        <v>14.6</v>
      </c>
      <c r="CE42">
        <v>14.6</v>
      </c>
    </row>
    <row r="43" spans="1:83" ht="12.75">
      <c r="A43" s="7">
        <v>14228571</v>
      </c>
      <c r="B43" s="8" t="s">
        <v>730</v>
      </c>
      <c r="C43" s="8">
        <v>14.5</v>
      </c>
      <c r="D43" s="8">
        <v>14.5</v>
      </c>
      <c r="E43" s="8">
        <v>14.5</v>
      </c>
      <c r="F43" s="8">
        <v>14.5</v>
      </c>
      <c r="G43" s="8">
        <v>14.5</v>
      </c>
      <c r="H43" s="8">
        <v>14.5</v>
      </c>
      <c r="I43" s="8">
        <v>14.5</v>
      </c>
      <c r="J43" s="8">
        <v>14.5</v>
      </c>
      <c r="K43" s="8">
        <v>14.5</v>
      </c>
      <c r="L43" s="8">
        <v>14.5</v>
      </c>
      <c r="M43" s="8">
        <v>14.5</v>
      </c>
      <c r="N43" s="8">
        <v>14.5</v>
      </c>
      <c r="O43" s="8">
        <v>14.5</v>
      </c>
      <c r="P43" s="8">
        <v>14.5</v>
      </c>
      <c r="Q43" s="8">
        <v>14.5</v>
      </c>
      <c r="R43" s="8">
        <v>14.5</v>
      </c>
      <c r="S43" s="8">
        <v>14.5</v>
      </c>
      <c r="T43" s="8">
        <v>14.5</v>
      </c>
      <c r="U43" s="8">
        <v>14.5</v>
      </c>
      <c r="V43" s="8">
        <v>14.5</v>
      </c>
      <c r="W43" s="8">
        <v>14.5</v>
      </c>
      <c r="X43" s="66">
        <v>14.2</v>
      </c>
      <c r="Y43" s="8">
        <v>14.2</v>
      </c>
      <c r="Z43" s="8">
        <v>14.2</v>
      </c>
      <c r="AA43" s="8">
        <v>14.2</v>
      </c>
      <c r="AB43" s="8">
        <v>14.2</v>
      </c>
      <c r="AC43" s="8">
        <v>14.2</v>
      </c>
      <c r="AD43" s="77">
        <v>13.3</v>
      </c>
      <c r="AE43" s="8">
        <v>13.3</v>
      </c>
      <c r="AF43" s="8">
        <v>13.3</v>
      </c>
      <c r="AG43" s="8">
        <v>13.3</v>
      </c>
      <c r="AH43" s="8">
        <v>13.3</v>
      </c>
      <c r="AI43" s="8">
        <v>13.3</v>
      </c>
      <c r="AJ43" s="8">
        <v>13.3</v>
      </c>
      <c r="AK43" s="8">
        <v>13.3</v>
      </c>
      <c r="AL43" s="8">
        <v>13.3</v>
      </c>
      <c r="AM43" s="8">
        <v>13.3</v>
      </c>
      <c r="AN43" s="8">
        <v>13.3</v>
      </c>
      <c r="AO43" s="8">
        <v>13.3</v>
      </c>
      <c r="AP43">
        <v>13.3</v>
      </c>
      <c r="AQ43">
        <v>13.3</v>
      </c>
      <c r="AR43">
        <v>13.3</v>
      </c>
      <c r="AS43">
        <v>13.3</v>
      </c>
      <c r="AT43">
        <v>13.3</v>
      </c>
      <c r="AU43">
        <v>13.3</v>
      </c>
      <c r="AV43" s="64">
        <v>13.9</v>
      </c>
      <c r="AW43" s="8">
        <v>13.9</v>
      </c>
      <c r="AX43" s="8">
        <v>13.9</v>
      </c>
      <c r="AY43" s="8">
        <v>13.9</v>
      </c>
      <c r="AZ43" s="8">
        <v>13.9</v>
      </c>
      <c r="BA43" s="8">
        <v>13.9</v>
      </c>
      <c r="BB43" s="8">
        <v>13.9</v>
      </c>
      <c r="BC43" s="8">
        <v>13.9</v>
      </c>
      <c r="BD43" s="8">
        <v>13.9</v>
      </c>
      <c r="BE43">
        <v>13.9</v>
      </c>
      <c r="BF43">
        <v>13.9</v>
      </c>
      <c r="BG43">
        <v>13.9</v>
      </c>
      <c r="BH43" s="8">
        <v>13.9</v>
      </c>
      <c r="BI43">
        <v>13.9</v>
      </c>
      <c r="BJ43">
        <v>13.9</v>
      </c>
      <c r="BK43">
        <v>13.9</v>
      </c>
      <c r="BL43">
        <v>13.9</v>
      </c>
      <c r="BM43">
        <v>13.9</v>
      </c>
      <c r="BN43">
        <v>13.9</v>
      </c>
      <c r="BO43">
        <v>13.9</v>
      </c>
      <c r="BP43">
        <v>13.9</v>
      </c>
      <c r="BQ43">
        <v>13.9</v>
      </c>
      <c r="BR43">
        <v>13.9</v>
      </c>
      <c r="BS43">
        <v>13.9</v>
      </c>
      <c r="BT43" s="8">
        <v>14.6</v>
      </c>
      <c r="BU43">
        <v>14.6</v>
      </c>
      <c r="BV43">
        <v>14.6</v>
      </c>
      <c r="BW43">
        <v>14.6</v>
      </c>
      <c r="BX43">
        <v>14.6</v>
      </c>
      <c r="BY43">
        <v>14.6</v>
      </c>
      <c r="BZ43">
        <v>14.6</v>
      </c>
      <c r="CA43">
        <v>14.6</v>
      </c>
      <c r="CB43">
        <v>14.6</v>
      </c>
      <c r="CC43">
        <v>14.6</v>
      </c>
      <c r="CD43">
        <v>14.6</v>
      </c>
      <c r="CE43">
        <v>14.6</v>
      </c>
    </row>
    <row r="44" spans="1:83" ht="12.75">
      <c r="A44" s="7">
        <v>55811201</v>
      </c>
      <c r="B44" s="8" t="s">
        <v>870</v>
      </c>
      <c r="C44" s="8">
        <v>12.7</v>
      </c>
      <c r="D44" s="8">
        <v>12.7</v>
      </c>
      <c r="E44" s="8">
        <v>12.7</v>
      </c>
      <c r="F44" s="8">
        <v>12.7</v>
      </c>
      <c r="G44" s="8">
        <v>12.7</v>
      </c>
      <c r="H44" s="8">
        <v>12.7</v>
      </c>
      <c r="I44" s="8">
        <v>12.7</v>
      </c>
      <c r="J44" s="8">
        <v>12.7</v>
      </c>
      <c r="K44" s="8">
        <v>12.7</v>
      </c>
      <c r="L44" s="8">
        <v>12.7</v>
      </c>
      <c r="M44" s="8">
        <v>12.7</v>
      </c>
      <c r="N44" s="8">
        <v>12.7</v>
      </c>
      <c r="O44" s="8">
        <v>12.7</v>
      </c>
      <c r="P44" s="8">
        <v>12.7</v>
      </c>
      <c r="Q44" s="8">
        <v>12.7</v>
      </c>
      <c r="R44" s="8">
        <v>12.7</v>
      </c>
      <c r="S44" s="64">
        <v>12.9</v>
      </c>
      <c r="T44" s="8">
        <v>12.9</v>
      </c>
      <c r="U44" s="8">
        <v>12.9</v>
      </c>
      <c r="V44" s="8">
        <v>12.9</v>
      </c>
      <c r="W44" s="8">
        <v>12.9</v>
      </c>
      <c r="X44">
        <v>12.9</v>
      </c>
      <c r="Y44">
        <v>12.9</v>
      </c>
      <c r="Z44">
        <v>12.9</v>
      </c>
      <c r="AA44">
        <v>12.9</v>
      </c>
      <c r="AB44" s="8">
        <v>12.9</v>
      </c>
      <c r="AC44" s="8">
        <v>12.9</v>
      </c>
      <c r="AD44" s="81">
        <v>11.9</v>
      </c>
      <c r="AE44" s="8">
        <v>11.9</v>
      </c>
      <c r="AF44" s="8">
        <v>11.9</v>
      </c>
      <c r="AG44" s="8">
        <v>11.9</v>
      </c>
      <c r="AH44" s="8">
        <v>11.9</v>
      </c>
      <c r="AI44" s="8">
        <v>11.9</v>
      </c>
      <c r="AJ44" s="8">
        <v>11.9</v>
      </c>
      <c r="AK44" s="8">
        <v>11.9</v>
      </c>
      <c r="AL44" s="8">
        <v>11.9</v>
      </c>
      <c r="AM44" s="8">
        <v>11.9</v>
      </c>
      <c r="AN44" s="8">
        <v>11.9</v>
      </c>
      <c r="AO44" s="8">
        <v>11.9</v>
      </c>
      <c r="AP44">
        <v>11.9</v>
      </c>
      <c r="AQ44">
        <v>11.9</v>
      </c>
      <c r="AR44">
        <v>11.9</v>
      </c>
      <c r="AS44">
        <v>11.9</v>
      </c>
      <c r="AT44">
        <v>11.9</v>
      </c>
      <c r="AU44">
        <v>11.9</v>
      </c>
      <c r="AV44" s="64">
        <v>12.3</v>
      </c>
      <c r="AW44" s="8">
        <v>12.3</v>
      </c>
      <c r="AX44" s="8">
        <v>12.3</v>
      </c>
      <c r="AY44" s="8">
        <v>12.3</v>
      </c>
      <c r="AZ44" s="8">
        <v>12.3</v>
      </c>
      <c r="BA44" s="8">
        <v>12.3</v>
      </c>
      <c r="BB44" s="8">
        <v>12.3</v>
      </c>
      <c r="BC44" s="8">
        <v>12.3</v>
      </c>
      <c r="BD44" s="8">
        <v>12.3</v>
      </c>
      <c r="BE44">
        <v>12.3</v>
      </c>
      <c r="BF44">
        <v>12.3</v>
      </c>
      <c r="BG44">
        <v>12.3</v>
      </c>
      <c r="BH44" s="8">
        <v>12.3</v>
      </c>
      <c r="BI44">
        <v>12.3</v>
      </c>
      <c r="BJ44">
        <v>12.3</v>
      </c>
      <c r="BK44">
        <v>12.3</v>
      </c>
      <c r="BL44">
        <v>12.3</v>
      </c>
      <c r="BM44">
        <v>12.3</v>
      </c>
      <c r="BN44">
        <v>12.3</v>
      </c>
      <c r="BO44">
        <v>12.3</v>
      </c>
      <c r="BP44">
        <v>12.3</v>
      </c>
      <c r="BQ44" s="77">
        <v>12.9</v>
      </c>
      <c r="BR44">
        <v>12.9</v>
      </c>
      <c r="BS44">
        <v>12.9</v>
      </c>
      <c r="BT44" s="8">
        <v>14.6</v>
      </c>
      <c r="BU44">
        <v>14.6</v>
      </c>
      <c r="BV44">
        <v>14.6</v>
      </c>
      <c r="BW44">
        <v>14.6</v>
      </c>
      <c r="BX44">
        <v>14.6</v>
      </c>
      <c r="BY44">
        <v>14.6</v>
      </c>
      <c r="BZ44">
        <v>14.6</v>
      </c>
      <c r="CA44">
        <v>14.6</v>
      </c>
      <c r="CB44">
        <v>14.6</v>
      </c>
      <c r="CC44">
        <v>14.6</v>
      </c>
      <c r="CD44">
        <v>14.6</v>
      </c>
      <c r="CE44">
        <v>14.6</v>
      </c>
    </row>
    <row r="45" spans="1:85" ht="12.75">
      <c r="A45" s="7">
        <v>52738705</v>
      </c>
      <c r="B45" s="8" t="s">
        <v>936</v>
      </c>
      <c r="C45" s="8">
        <v>14.5</v>
      </c>
      <c r="D45" s="8">
        <v>14.5</v>
      </c>
      <c r="E45" s="8">
        <v>14.5</v>
      </c>
      <c r="F45" s="8">
        <v>14.5</v>
      </c>
      <c r="G45" s="8">
        <v>14.5</v>
      </c>
      <c r="H45" s="8">
        <v>14.5</v>
      </c>
      <c r="I45" s="8">
        <v>14.5</v>
      </c>
      <c r="J45" s="8">
        <v>14.5</v>
      </c>
      <c r="K45" s="8">
        <v>14.5</v>
      </c>
      <c r="L45" s="8">
        <v>14.5</v>
      </c>
      <c r="M45" s="8">
        <v>14.5</v>
      </c>
      <c r="N45" s="8">
        <v>14.5</v>
      </c>
      <c r="O45" s="8">
        <v>14.5</v>
      </c>
      <c r="P45" s="8">
        <v>14.5</v>
      </c>
      <c r="Q45" s="8">
        <v>14.5</v>
      </c>
      <c r="R45" s="8">
        <v>14.5</v>
      </c>
      <c r="S45" s="8">
        <v>14.5</v>
      </c>
      <c r="T45" s="8">
        <v>14.5</v>
      </c>
      <c r="U45" s="8">
        <v>14.5</v>
      </c>
      <c r="V45" s="8">
        <v>14.5</v>
      </c>
      <c r="W45" s="8">
        <v>14.5</v>
      </c>
      <c r="X45">
        <v>14.5</v>
      </c>
      <c r="Y45">
        <v>14.5</v>
      </c>
      <c r="Z45">
        <v>14.5</v>
      </c>
      <c r="AA45">
        <v>14.5</v>
      </c>
      <c r="AB45" s="8">
        <v>14.5</v>
      </c>
      <c r="AC45" s="8">
        <v>14.5</v>
      </c>
      <c r="AD45" s="81">
        <v>13.3</v>
      </c>
      <c r="AE45" s="8">
        <v>13.3</v>
      </c>
      <c r="AF45" s="8">
        <v>13.3</v>
      </c>
      <c r="AG45" s="8">
        <v>13.3</v>
      </c>
      <c r="AH45" s="8">
        <v>13.3</v>
      </c>
      <c r="AI45" s="8">
        <v>13.3</v>
      </c>
      <c r="AJ45" s="8">
        <v>13.3</v>
      </c>
      <c r="AK45" s="8">
        <v>13.3</v>
      </c>
      <c r="AL45" s="8">
        <v>13.3</v>
      </c>
      <c r="AM45" s="8">
        <v>13.3</v>
      </c>
      <c r="AN45" s="8">
        <v>13.3</v>
      </c>
      <c r="AO45" s="8">
        <v>13.3</v>
      </c>
      <c r="AP45">
        <v>13.3</v>
      </c>
      <c r="AQ45">
        <v>13.3</v>
      </c>
      <c r="AR45">
        <v>13.3</v>
      </c>
      <c r="AS45">
        <v>13.3</v>
      </c>
      <c r="AT45">
        <v>13.3</v>
      </c>
      <c r="AU45">
        <v>13.3</v>
      </c>
      <c r="AV45" s="64">
        <v>14.2</v>
      </c>
      <c r="AW45" s="8">
        <v>14.2</v>
      </c>
      <c r="AX45" s="8">
        <v>14.2</v>
      </c>
      <c r="AY45" s="8">
        <v>14.2</v>
      </c>
      <c r="AZ45" s="8">
        <v>14.2</v>
      </c>
      <c r="BA45" s="8">
        <v>14.2</v>
      </c>
      <c r="BB45" s="8">
        <v>14.2</v>
      </c>
      <c r="BC45" s="8">
        <v>14.2</v>
      </c>
      <c r="BD45" s="8">
        <v>14.2</v>
      </c>
      <c r="BE45">
        <v>14.2</v>
      </c>
      <c r="BF45">
        <v>14.2</v>
      </c>
      <c r="BG45">
        <v>14.2</v>
      </c>
      <c r="BH45" s="8">
        <v>14.2</v>
      </c>
      <c r="BI45" s="8">
        <v>14.2</v>
      </c>
      <c r="BJ45" s="8">
        <v>14.2</v>
      </c>
      <c r="BK45" s="8">
        <v>14.2</v>
      </c>
      <c r="BL45" s="8">
        <v>14.2</v>
      </c>
      <c r="BM45" s="8">
        <v>14.2</v>
      </c>
      <c r="BN45" s="8">
        <v>14.2</v>
      </c>
      <c r="BO45" s="8">
        <v>14.2</v>
      </c>
      <c r="BP45" s="8">
        <v>14.2</v>
      </c>
      <c r="BQ45" s="64">
        <v>14.9</v>
      </c>
      <c r="BR45" s="8">
        <v>14.9</v>
      </c>
      <c r="BS45" s="8">
        <v>14.9</v>
      </c>
      <c r="BT45" s="8">
        <v>14.6</v>
      </c>
      <c r="BU45">
        <v>14.6</v>
      </c>
      <c r="BV45">
        <v>14.6</v>
      </c>
      <c r="BW45">
        <v>14.6</v>
      </c>
      <c r="BX45">
        <v>14.6</v>
      </c>
      <c r="BY45">
        <v>14.6</v>
      </c>
      <c r="BZ45">
        <v>14.6</v>
      </c>
      <c r="CA45">
        <v>14.6</v>
      </c>
      <c r="CB45">
        <v>14.6</v>
      </c>
      <c r="CC45">
        <v>14.6</v>
      </c>
      <c r="CD45">
        <v>14.6</v>
      </c>
      <c r="CE45">
        <v>14.6</v>
      </c>
      <c r="CF45" t="s">
        <v>783</v>
      </c>
      <c r="CG45" s="8" t="s">
        <v>727</v>
      </c>
    </row>
    <row r="46" spans="1:83" ht="12.75">
      <c r="A46" s="7" t="s">
        <v>744</v>
      </c>
      <c r="B46" s="8" t="s">
        <v>731</v>
      </c>
      <c r="C46" s="8">
        <v>13.9</v>
      </c>
      <c r="D46" s="8">
        <v>13.9</v>
      </c>
      <c r="E46" s="8">
        <v>13.9</v>
      </c>
      <c r="F46" s="8">
        <v>13.9</v>
      </c>
      <c r="G46" s="8">
        <v>13.9</v>
      </c>
      <c r="H46" s="8">
        <v>13.9</v>
      </c>
      <c r="I46" s="8">
        <v>13.9</v>
      </c>
      <c r="J46" s="8">
        <v>13.9</v>
      </c>
      <c r="K46" s="8">
        <v>13.9</v>
      </c>
      <c r="L46" s="8">
        <v>13.9</v>
      </c>
      <c r="M46" s="8">
        <v>13.9</v>
      </c>
      <c r="N46" s="8">
        <v>13.9</v>
      </c>
      <c r="O46" s="8">
        <v>13.9</v>
      </c>
      <c r="P46" s="64">
        <v>13.5</v>
      </c>
      <c r="Q46" s="8">
        <v>13.5</v>
      </c>
      <c r="R46" s="8">
        <v>13.5</v>
      </c>
      <c r="S46" s="8">
        <v>13.5</v>
      </c>
      <c r="T46" s="8">
        <v>13.5</v>
      </c>
      <c r="U46" s="8">
        <v>13.5</v>
      </c>
      <c r="V46" s="8">
        <v>13.5</v>
      </c>
      <c r="W46" s="8">
        <v>13.5</v>
      </c>
      <c r="X46">
        <v>13.5</v>
      </c>
      <c r="Y46">
        <v>13.5</v>
      </c>
      <c r="Z46">
        <v>13.5</v>
      </c>
      <c r="AA46">
        <v>13.5</v>
      </c>
      <c r="AB46" s="8">
        <v>13.5</v>
      </c>
      <c r="AC46" s="8">
        <v>13.5</v>
      </c>
      <c r="AD46" s="81">
        <v>12.3</v>
      </c>
      <c r="AE46" s="8">
        <v>12.3</v>
      </c>
      <c r="AF46" s="8">
        <v>12.3</v>
      </c>
      <c r="AG46" s="8">
        <v>12.3</v>
      </c>
      <c r="AH46" s="8">
        <v>12.3</v>
      </c>
      <c r="AI46" s="8">
        <v>12.3</v>
      </c>
      <c r="AJ46" s="8">
        <v>12.3</v>
      </c>
      <c r="AK46" s="8">
        <v>12.3</v>
      </c>
      <c r="AL46" s="8">
        <v>12.3</v>
      </c>
      <c r="AM46" s="8">
        <v>12.3</v>
      </c>
      <c r="AN46" s="8">
        <v>12.3</v>
      </c>
      <c r="AO46" s="8">
        <v>12.3</v>
      </c>
      <c r="AP46">
        <v>12.3</v>
      </c>
      <c r="AQ46">
        <v>12.3</v>
      </c>
      <c r="AR46">
        <v>12.3</v>
      </c>
      <c r="AS46">
        <v>12.3</v>
      </c>
      <c r="AT46">
        <v>12.3</v>
      </c>
      <c r="AU46">
        <v>12.3</v>
      </c>
      <c r="AV46">
        <v>12.3</v>
      </c>
      <c r="AW46" s="8">
        <v>12.3</v>
      </c>
      <c r="AX46" s="8">
        <v>12.3</v>
      </c>
      <c r="AY46" s="8">
        <v>12.3</v>
      </c>
      <c r="AZ46" s="8">
        <v>12.3</v>
      </c>
      <c r="BA46" s="8">
        <v>12.3</v>
      </c>
      <c r="BB46" s="8">
        <v>12.3</v>
      </c>
      <c r="BC46" s="8">
        <v>12.3</v>
      </c>
      <c r="BD46" s="8">
        <v>12.3</v>
      </c>
      <c r="BE46">
        <v>12.3</v>
      </c>
      <c r="BF46">
        <v>12.3</v>
      </c>
      <c r="BG46">
        <v>12.3</v>
      </c>
      <c r="BH46" s="8">
        <v>12.3</v>
      </c>
      <c r="BI46">
        <v>12.3</v>
      </c>
      <c r="BJ46">
        <v>12.3</v>
      </c>
      <c r="BK46">
        <v>12.3</v>
      </c>
      <c r="BL46">
        <v>12.3</v>
      </c>
      <c r="BM46">
        <v>12.3</v>
      </c>
      <c r="BN46">
        <v>12.3</v>
      </c>
      <c r="BO46">
        <v>12.3</v>
      </c>
      <c r="BP46">
        <v>12.3</v>
      </c>
      <c r="BQ46">
        <v>12.3</v>
      </c>
      <c r="BR46">
        <v>12.3</v>
      </c>
      <c r="BS46">
        <v>12.3</v>
      </c>
      <c r="BT46" s="8">
        <v>14.6</v>
      </c>
      <c r="BU46">
        <v>14.6</v>
      </c>
      <c r="BV46">
        <v>14.6</v>
      </c>
      <c r="BW46">
        <v>14.6</v>
      </c>
      <c r="BX46">
        <v>14.6</v>
      </c>
      <c r="BY46">
        <v>14.6</v>
      </c>
      <c r="BZ46">
        <v>14.6</v>
      </c>
      <c r="CA46">
        <v>14.6</v>
      </c>
      <c r="CB46">
        <v>14.6</v>
      </c>
      <c r="CC46">
        <v>14.6</v>
      </c>
      <c r="CD46">
        <v>14.6</v>
      </c>
      <c r="CE46">
        <v>14.6</v>
      </c>
    </row>
    <row r="47" spans="1:84" ht="12.75">
      <c r="A47" s="7">
        <v>33461466</v>
      </c>
      <c r="B47" s="8" t="s">
        <v>913</v>
      </c>
      <c r="C47" s="8">
        <v>13.9</v>
      </c>
      <c r="D47" s="8">
        <v>13.9</v>
      </c>
      <c r="E47" s="8">
        <v>13.9</v>
      </c>
      <c r="F47" s="8">
        <v>13.9</v>
      </c>
      <c r="G47" s="8">
        <v>13.9</v>
      </c>
      <c r="H47" s="8">
        <v>13.9</v>
      </c>
      <c r="I47" s="8">
        <v>13.9</v>
      </c>
      <c r="J47" s="8">
        <v>13.9</v>
      </c>
      <c r="K47" s="8">
        <v>13.9</v>
      </c>
      <c r="L47" s="8">
        <v>13.9</v>
      </c>
      <c r="M47" s="8">
        <v>13.9</v>
      </c>
      <c r="N47" s="8">
        <v>13.9</v>
      </c>
      <c r="O47" s="8">
        <v>13.9</v>
      </c>
      <c r="P47" s="8">
        <v>13.9</v>
      </c>
      <c r="Q47" s="8">
        <v>13.9</v>
      </c>
      <c r="R47" s="8">
        <v>13.9</v>
      </c>
      <c r="S47" s="8">
        <v>13.9</v>
      </c>
      <c r="T47" s="8">
        <v>13.9</v>
      </c>
      <c r="U47" s="8">
        <v>13.9</v>
      </c>
      <c r="V47" s="8">
        <v>13.9</v>
      </c>
      <c r="W47" s="8">
        <v>13.9</v>
      </c>
      <c r="X47" s="74">
        <v>13.9</v>
      </c>
      <c r="Y47" s="74">
        <v>13.9</v>
      </c>
      <c r="Z47" s="74">
        <v>13.9</v>
      </c>
      <c r="AA47" s="74">
        <v>13.9</v>
      </c>
      <c r="AB47" s="74">
        <v>13.9</v>
      </c>
      <c r="AC47" s="74">
        <v>13.9</v>
      </c>
      <c r="AD47" s="80">
        <v>13.3</v>
      </c>
      <c r="AE47" s="74">
        <v>13.3</v>
      </c>
      <c r="AF47" s="74">
        <v>13.3</v>
      </c>
      <c r="AG47" s="74">
        <v>13.3</v>
      </c>
      <c r="AH47" s="74">
        <v>13.3</v>
      </c>
      <c r="AI47" s="74">
        <v>13.3</v>
      </c>
      <c r="AJ47" s="74">
        <v>13.3</v>
      </c>
      <c r="AK47" s="74">
        <v>13.3</v>
      </c>
      <c r="AL47" s="74">
        <v>13.3</v>
      </c>
      <c r="AM47" s="74">
        <v>13.3</v>
      </c>
      <c r="AN47" s="74">
        <v>13.3</v>
      </c>
      <c r="AO47" s="74">
        <v>13.3</v>
      </c>
      <c r="AP47" s="74">
        <v>13.3</v>
      </c>
      <c r="AQ47" s="74">
        <v>13.3</v>
      </c>
      <c r="AR47" s="74">
        <v>13.3</v>
      </c>
      <c r="AS47" s="74">
        <v>13.3</v>
      </c>
      <c r="AT47" s="74">
        <v>13.3</v>
      </c>
      <c r="AU47" s="74">
        <v>13.3</v>
      </c>
      <c r="AV47" s="80">
        <v>13.9</v>
      </c>
      <c r="AW47" s="74">
        <v>13.9</v>
      </c>
      <c r="AX47" s="74">
        <v>13.9</v>
      </c>
      <c r="AY47" s="74">
        <v>13.9</v>
      </c>
      <c r="AZ47" s="74">
        <v>13.9</v>
      </c>
      <c r="BA47" s="74">
        <v>13.9</v>
      </c>
      <c r="BB47" s="74">
        <v>13.9</v>
      </c>
      <c r="BC47" s="74">
        <v>13.9</v>
      </c>
      <c r="BD47" s="74">
        <v>13.9</v>
      </c>
      <c r="BE47" s="74">
        <v>13.9</v>
      </c>
      <c r="BF47" s="74">
        <v>13.9</v>
      </c>
      <c r="BG47" s="74">
        <v>13.9</v>
      </c>
      <c r="BH47" s="157">
        <v>13.9</v>
      </c>
      <c r="BI47" s="74">
        <v>13.9</v>
      </c>
      <c r="BJ47" s="74">
        <v>13.9</v>
      </c>
      <c r="BK47" s="74">
        <v>13.9</v>
      </c>
      <c r="BL47" s="74">
        <v>13.9</v>
      </c>
      <c r="BM47" s="74">
        <v>13.9</v>
      </c>
      <c r="BN47" s="74">
        <v>13.9</v>
      </c>
      <c r="BO47" s="74">
        <v>13.9</v>
      </c>
      <c r="BP47" s="74">
        <v>13.9</v>
      </c>
      <c r="BQ47" s="74">
        <v>13.9</v>
      </c>
      <c r="BR47" s="74">
        <v>13.9</v>
      </c>
      <c r="BS47" s="74">
        <v>13.9</v>
      </c>
      <c r="BT47" s="8">
        <v>14.6</v>
      </c>
      <c r="BU47">
        <v>14.6</v>
      </c>
      <c r="BV47">
        <v>14.6</v>
      </c>
      <c r="BW47">
        <v>14.6</v>
      </c>
      <c r="BX47">
        <v>14.6</v>
      </c>
      <c r="BY47">
        <v>14.6</v>
      </c>
      <c r="BZ47">
        <v>14.6</v>
      </c>
      <c r="CA47">
        <v>14.6</v>
      </c>
      <c r="CB47">
        <v>14.6</v>
      </c>
      <c r="CC47">
        <v>14.6</v>
      </c>
      <c r="CD47">
        <v>14.6</v>
      </c>
      <c r="CE47">
        <v>14.6</v>
      </c>
      <c r="CF47" t="s">
        <v>926</v>
      </c>
    </row>
    <row r="48" spans="1:85" ht="12.75">
      <c r="A48" s="9" t="s">
        <v>80</v>
      </c>
      <c r="B48" s="10" t="s">
        <v>980</v>
      </c>
      <c r="C48" s="10">
        <v>12.3</v>
      </c>
      <c r="D48" s="10">
        <v>12.3</v>
      </c>
      <c r="E48" s="10">
        <v>12.3</v>
      </c>
      <c r="F48" s="10">
        <v>12.3</v>
      </c>
      <c r="G48" s="10">
        <v>12.3</v>
      </c>
      <c r="H48" s="10">
        <v>12.3</v>
      </c>
      <c r="I48" s="10">
        <v>12.3</v>
      </c>
      <c r="J48" s="10">
        <v>12.3</v>
      </c>
      <c r="K48" s="10">
        <v>12.3</v>
      </c>
      <c r="L48" s="10">
        <v>12.3</v>
      </c>
      <c r="M48" s="10">
        <v>12.3</v>
      </c>
      <c r="N48" s="10">
        <v>12.3</v>
      </c>
      <c r="O48" s="10">
        <v>12.3</v>
      </c>
      <c r="P48" s="10">
        <v>12.3</v>
      </c>
      <c r="Q48" s="10">
        <v>12.3</v>
      </c>
      <c r="R48" s="10">
        <v>12.3</v>
      </c>
      <c r="S48" s="10">
        <v>12.3</v>
      </c>
      <c r="T48" s="10">
        <v>12.3</v>
      </c>
      <c r="U48" s="10">
        <v>12.3</v>
      </c>
      <c r="V48" s="10">
        <v>12.3</v>
      </c>
      <c r="W48" s="10">
        <v>12.3</v>
      </c>
      <c r="X48" s="66">
        <v>12.9</v>
      </c>
      <c r="Y48">
        <v>12.9</v>
      </c>
      <c r="Z48">
        <v>12.9</v>
      </c>
      <c r="AA48">
        <v>12.9</v>
      </c>
      <c r="AB48">
        <v>12.9</v>
      </c>
      <c r="AC48">
        <v>12.9</v>
      </c>
      <c r="AD48" s="77">
        <v>12</v>
      </c>
      <c r="AE48">
        <v>12</v>
      </c>
      <c r="AF48">
        <v>12</v>
      </c>
      <c r="AG48">
        <v>12</v>
      </c>
      <c r="AH48">
        <v>12</v>
      </c>
      <c r="AI48">
        <v>12</v>
      </c>
      <c r="AJ48" s="77">
        <v>12.6</v>
      </c>
      <c r="AK48">
        <v>12.6</v>
      </c>
      <c r="AL48">
        <v>12.6</v>
      </c>
      <c r="AM48">
        <v>12.6</v>
      </c>
      <c r="AN48">
        <v>12.6</v>
      </c>
      <c r="AO48">
        <v>12.6</v>
      </c>
      <c r="AP48">
        <v>12.6</v>
      </c>
      <c r="AQ48">
        <v>12.6</v>
      </c>
      <c r="AR48">
        <v>12.6</v>
      </c>
      <c r="AS48">
        <v>12.6</v>
      </c>
      <c r="AT48">
        <v>12.6</v>
      </c>
      <c r="AU48">
        <v>12.6</v>
      </c>
      <c r="AV48">
        <v>12.6</v>
      </c>
      <c r="AW48">
        <v>12.6</v>
      </c>
      <c r="AX48">
        <v>12.6</v>
      </c>
      <c r="AY48">
        <v>12.6</v>
      </c>
      <c r="AZ48">
        <v>12.6</v>
      </c>
      <c r="BA48">
        <v>12.6</v>
      </c>
      <c r="BB48">
        <v>12.6</v>
      </c>
      <c r="BC48">
        <v>12.6</v>
      </c>
      <c r="BD48">
        <v>12.6</v>
      </c>
      <c r="BE48">
        <v>12.6</v>
      </c>
      <c r="BF48">
        <v>12.6</v>
      </c>
      <c r="BG48">
        <v>12.6</v>
      </c>
      <c r="BH48" s="78">
        <v>12.6</v>
      </c>
      <c r="BI48">
        <v>12.6</v>
      </c>
      <c r="BJ48">
        <v>12.6</v>
      </c>
      <c r="BK48">
        <v>12.6</v>
      </c>
      <c r="BL48">
        <v>12.6</v>
      </c>
      <c r="BM48">
        <v>12.6</v>
      </c>
      <c r="BN48">
        <v>12.6</v>
      </c>
      <c r="BO48">
        <v>12.6</v>
      </c>
      <c r="BP48">
        <v>12.6</v>
      </c>
      <c r="BQ48">
        <v>12.6</v>
      </c>
      <c r="BR48">
        <v>12.6</v>
      </c>
      <c r="BS48">
        <v>12.6</v>
      </c>
      <c r="BT48" s="8">
        <v>14.6</v>
      </c>
      <c r="BU48">
        <v>14.6</v>
      </c>
      <c r="BV48">
        <v>14.6</v>
      </c>
      <c r="BW48">
        <v>14.6</v>
      </c>
      <c r="BX48">
        <v>14.6</v>
      </c>
      <c r="BY48">
        <v>14.6</v>
      </c>
      <c r="BZ48">
        <v>14.6</v>
      </c>
      <c r="CA48">
        <v>14.6</v>
      </c>
      <c r="CB48">
        <v>14.6</v>
      </c>
      <c r="CC48">
        <v>14.6</v>
      </c>
      <c r="CD48">
        <v>14.6</v>
      </c>
      <c r="CE48">
        <v>14.6</v>
      </c>
      <c r="CF48" t="s">
        <v>783</v>
      </c>
      <c r="CG48" t="s">
        <v>918</v>
      </c>
    </row>
    <row r="49" spans="1:83" ht="12.75">
      <c r="A49" s="68" t="s">
        <v>530</v>
      </c>
      <c r="B49" s="69" t="s">
        <v>531</v>
      </c>
      <c r="C49" s="69">
        <v>13.7</v>
      </c>
      <c r="D49" s="69">
        <v>13.7</v>
      </c>
      <c r="E49" s="69">
        <v>13.7</v>
      </c>
      <c r="F49" s="70">
        <v>14.5</v>
      </c>
      <c r="G49" s="69">
        <v>14.5</v>
      </c>
      <c r="H49" s="69">
        <v>14.5</v>
      </c>
      <c r="I49" s="69">
        <v>14.5</v>
      </c>
      <c r="J49" s="69">
        <v>14.5</v>
      </c>
      <c r="K49" s="69">
        <v>14.5</v>
      </c>
      <c r="L49" s="69">
        <v>14.5</v>
      </c>
      <c r="M49" s="69">
        <v>14.5</v>
      </c>
      <c r="N49" s="69">
        <v>14.5</v>
      </c>
      <c r="O49" s="69">
        <v>14.5</v>
      </c>
      <c r="P49" s="69">
        <v>14.5</v>
      </c>
      <c r="Q49" s="69">
        <v>14.5</v>
      </c>
      <c r="R49" s="69">
        <v>14.5</v>
      </c>
      <c r="S49" s="69">
        <v>14.5</v>
      </c>
      <c r="T49" s="69">
        <v>14.5</v>
      </c>
      <c r="U49" s="69">
        <v>14.5</v>
      </c>
      <c r="V49" s="69">
        <v>14.5</v>
      </c>
      <c r="W49" s="69">
        <v>14.5</v>
      </c>
      <c r="X49">
        <v>14.5</v>
      </c>
      <c r="Y49">
        <v>14.5</v>
      </c>
      <c r="Z49">
        <v>14.5</v>
      </c>
      <c r="AA49" s="77">
        <v>13.9</v>
      </c>
      <c r="AB49">
        <v>13.9</v>
      </c>
      <c r="AC49" s="8">
        <v>13.9</v>
      </c>
      <c r="AD49" s="77">
        <v>13</v>
      </c>
      <c r="AE49">
        <v>13</v>
      </c>
      <c r="AF49">
        <v>13</v>
      </c>
      <c r="AG49">
        <v>13</v>
      </c>
      <c r="AH49">
        <v>13</v>
      </c>
      <c r="AI49">
        <v>13</v>
      </c>
      <c r="AJ49">
        <v>13</v>
      </c>
      <c r="AK49">
        <v>13</v>
      </c>
      <c r="AL49">
        <v>13</v>
      </c>
      <c r="AM49">
        <v>13</v>
      </c>
      <c r="AN49">
        <v>13</v>
      </c>
      <c r="AO49">
        <v>13</v>
      </c>
      <c r="AP49">
        <v>13</v>
      </c>
      <c r="AQ49">
        <v>13</v>
      </c>
      <c r="AR49">
        <v>13</v>
      </c>
      <c r="AS49">
        <v>13</v>
      </c>
      <c r="AT49">
        <v>13</v>
      </c>
      <c r="AU49">
        <v>13</v>
      </c>
      <c r="AV49">
        <v>13</v>
      </c>
      <c r="AW49">
        <v>13</v>
      </c>
      <c r="AX49">
        <v>13</v>
      </c>
      <c r="AY49">
        <v>13</v>
      </c>
      <c r="AZ49">
        <v>13</v>
      </c>
      <c r="BA49">
        <v>13</v>
      </c>
      <c r="BB49">
        <v>13</v>
      </c>
      <c r="BC49">
        <v>13</v>
      </c>
      <c r="BD49">
        <v>13</v>
      </c>
      <c r="BE49">
        <v>13</v>
      </c>
      <c r="BF49">
        <v>13</v>
      </c>
      <c r="BG49">
        <v>13</v>
      </c>
      <c r="BH49" s="79">
        <v>14.2</v>
      </c>
      <c r="BI49">
        <v>14.2</v>
      </c>
      <c r="BJ49">
        <v>14.2</v>
      </c>
      <c r="BK49">
        <v>14.2</v>
      </c>
      <c r="BL49">
        <v>14.2</v>
      </c>
      <c r="BM49">
        <v>14.2</v>
      </c>
      <c r="BN49">
        <v>14.2</v>
      </c>
      <c r="BO49" s="77">
        <v>14.8</v>
      </c>
      <c r="BP49">
        <v>14.8</v>
      </c>
      <c r="BQ49">
        <v>14.8</v>
      </c>
      <c r="BR49">
        <v>14.8</v>
      </c>
      <c r="BS49">
        <v>14.8</v>
      </c>
      <c r="BT49" s="8">
        <v>14.6</v>
      </c>
      <c r="BU49">
        <v>14.6</v>
      </c>
      <c r="BV49">
        <v>14.6</v>
      </c>
      <c r="BW49">
        <v>14.6</v>
      </c>
      <c r="BX49">
        <v>14.6</v>
      </c>
      <c r="BY49">
        <v>14.6</v>
      </c>
      <c r="BZ49">
        <v>14.6</v>
      </c>
      <c r="CA49">
        <v>14.6</v>
      </c>
      <c r="CB49">
        <v>14.6</v>
      </c>
      <c r="CC49">
        <v>14.6</v>
      </c>
      <c r="CD49">
        <v>14.6</v>
      </c>
      <c r="CE49">
        <v>14.6</v>
      </c>
    </row>
    <row r="50" spans="1:83" ht="12.75">
      <c r="A50" s="68" t="s">
        <v>532</v>
      </c>
      <c r="B50" s="69" t="s">
        <v>531</v>
      </c>
      <c r="C50" s="69">
        <v>13.7</v>
      </c>
      <c r="D50" s="69">
        <v>13.7</v>
      </c>
      <c r="E50" s="69">
        <v>13.7</v>
      </c>
      <c r="F50" s="70">
        <v>14.5</v>
      </c>
      <c r="G50" s="69">
        <v>14.5</v>
      </c>
      <c r="H50" s="69">
        <v>14.5</v>
      </c>
      <c r="I50" s="69">
        <v>14.5</v>
      </c>
      <c r="J50" s="69">
        <v>14.5</v>
      </c>
      <c r="K50" s="69">
        <v>14.5</v>
      </c>
      <c r="L50" s="69">
        <v>14.5</v>
      </c>
      <c r="M50" s="69">
        <v>14.5</v>
      </c>
      <c r="N50" s="69">
        <v>14.5</v>
      </c>
      <c r="O50" s="69">
        <v>14.5</v>
      </c>
      <c r="P50" s="69">
        <v>14.5</v>
      </c>
      <c r="Q50" s="69">
        <v>14.5</v>
      </c>
      <c r="R50" s="69">
        <v>14.5</v>
      </c>
      <c r="S50" s="69">
        <v>14.5</v>
      </c>
      <c r="T50" s="69">
        <v>14.5</v>
      </c>
      <c r="U50" s="69">
        <v>14.5</v>
      </c>
      <c r="V50" s="69">
        <v>14.5</v>
      </c>
      <c r="W50" s="69">
        <v>14.5</v>
      </c>
      <c r="X50">
        <v>14.5</v>
      </c>
      <c r="Y50">
        <v>14.5</v>
      </c>
      <c r="Z50">
        <v>14.5</v>
      </c>
      <c r="AA50" s="77">
        <v>13.9</v>
      </c>
      <c r="AB50">
        <v>13.9</v>
      </c>
      <c r="AC50" s="8">
        <v>13.9</v>
      </c>
      <c r="AD50" s="77">
        <v>13</v>
      </c>
      <c r="AE50">
        <v>13</v>
      </c>
      <c r="AF50">
        <v>13</v>
      </c>
      <c r="AG50">
        <v>13</v>
      </c>
      <c r="AH50">
        <v>13</v>
      </c>
      <c r="AI50">
        <v>13</v>
      </c>
      <c r="AJ50">
        <v>13</v>
      </c>
      <c r="AK50">
        <v>13</v>
      </c>
      <c r="AL50">
        <v>13</v>
      </c>
      <c r="AM50">
        <v>13</v>
      </c>
      <c r="AN50">
        <v>13</v>
      </c>
      <c r="AO50">
        <v>13</v>
      </c>
      <c r="AP50">
        <v>13</v>
      </c>
      <c r="AQ50">
        <v>13</v>
      </c>
      <c r="AR50">
        <v>13</v>
      </c>
      <c r="AS50">
        <v>13</v>
      </c>
      <c r="AT50">
        <v>13</v>
      </c>
      <c r="AU50">
        <v>13</v>
      </c>
      <c r="AV50">
        <v>13</v>
      </c>
      <c r="AW50">
        <v>13</v>
      </c>
      <c r="AX50">
        <v>13</v>
      </c>
      <c r="AY50">
        <v>13</v>
      </c>
      <c r="AZ50">
        <v>13</v>
      </c>
      <c r="BA50">
        <v>13</v>
      </c>
      <c r="BB50">
        <v>13</v>
      </c>
      <c r="BC50">
        <v>13</v>
      </c>
      <c r="BD50">
        <v>13</v>
      </c>
      <c r="BE50">
        <v>13</v>
      </c>
      <c r="BF50">
        <v>13</v>
      </c>
      <c r="BG50">
        <v>13</v>
      </c>
      <c r="BH50" s="79">
        <v>14.2</v>
      </c>
      <c r="BI50">
        <v>14.2</v>
      </c>
      <c r="BJ50">
        <v>14.2</v>
      </c>
      <c r="BK50">
        <v>14.2</v>
      </c>
      <c r="BL50">
        <v>14.2</v>
      </c>
      <c r="BM50">
        <v>14.2</v>
      </c>
      <c r="BN50">
        <v>14.2</v>
      </c>
      <c r="BO50" s="77">
        <v>14.8</v>
      </c>
      <c r="BP50">
        <v>14.8</v>
      </c>
      <c r="BQ50">
        <v>14.8</v>
      </c>
      <c r="BR50">
        <v>14.8</v>
      </c>
      <c r="BS50">
        <v>14.8</v>
      </c>
      <c r="BT50" s="8">
        <v>14.6</v>
      </c>
      <c r="BU50">
        <v>14.6</v>
      </c>
      <c r="BV50">
        <v>14.6</v>
      </c>
      <c r="BW50">
        <v>14.6</v>
      </c>
      <c r="BX50">
        <v>14.6</v>
      </c>
      <c r="BY50">
        <v>14.6</v>
      </c>
      <c r="BZ50">
        <v>14.6</v>
      </c>
      <c r="CA50">
        <v>14.6</v>
      </c>
      <c r="CB50">
        <v>14.6</v>
      </c>
      <c r="CC50">
        <v>14.6</v>
      </c>
      <c r="CD50">
        <v>14.6</v>
      </c>
      <c r="CE50">
        <v>14.6</v>
      </c>
    </row>
    <row r="51" spans="1:83" ht="12.75">
      <c r="A51" s="68" t="s">
        <v>456</v>
      </c>
      <c r="B51" s="69" t="s">
        <v>795</v>
      </c>
      <c r="C51" s="69">
        <v>12.5</v>
      </c>
      <c r="D51" s="69">
        <v>12.5</v>
      </c>
      <c r="E51" s="69">
        <v>12.5</v>
      </c>
      <c r="F51" s="69">
        <v>12.5</v>
      </c>
      <c r="G51" s="69">
        <v>12.5</v>
      </c>
      <c r="H51" s="69">
        <v>12.5</v>
      </c>
      <c r="I51" s="69">
        <v>12.5</v>
      </c>
      <c r="J51" s="69">
        <v>12.5</v>
      </c>
      <c r="K51" s="69">
        <v>12.5</v>
      </c>
      <c r="L51" s="69">
        <v>12.5</v>
      </c>
      <c r="M51" s="69">
        <v>12.5</v>
      </c>
      <c r="N51" s="69">
        <v>12.5</v>
      </c>
      <c r="O51" s="69">
        <v>12.5</v>
      </c>
      <c r="P51" s="69">
        <v>12.5</v>
      </c>
      <c r="Q51" s="70">
        <v>13.4</v>
      </c>
      <c r="R51" s="69">
        <v>13.4</v>
      </c>
      <c r="S51" s="69">
        <v>13.4</v>
      </c>
      <c r="T51" s="69">
        <v>13.4</v>
      </c>
      <c r="U51" s="69">
        <v>13.4</v>
      </c>
      <c r="V51" s="69">
        <v>13.4</v>
      </c>
      <c r="W51" s="69">
        <v>13.4</v>
      </c>
      <c r="X51">
        <v>13.4</v>
      </c>
      <c r="Y51">
        <v>13.4</v>
      </c>
      <c r="Z51">
        <v>13.4</v>
      </c>
      <c r="AA51">
        <v>13.4</v>
      </c>
      <c r="AB51">
        <v>13.4</v>
      </c>
      <c r="AC51" s="8">
        <v>13.4</v>
      </c>
      <c r="AD51" s="77">
        <v>12.5</v>
      </c>
      <c r="AE51">
        <v>12.5</v>
      </c>
      <c r="AF51">
        <v>12.5</v>
      </c>
      <c r="AG51">
        <v>12.5</v>
      </c>
      <c r="AH51">
        <v>12.5</v>
      </c>
      <c r="AI51">
        <v>12.5</v>
      </c>
      <c r="AJ51" s="77">
        <v>12.9</v>
      </c>
      <c r="AK51">
        <v>12.9</v>
      </c>
      <c r="AL51">
        <v>12.9</v>
      </c>
      <c r="AM51">
        <v>12.9</v>
      </c>
      <c r="AN51">
        <v>12.9</v>
      </c>
      <c r="AO51">
        <v>12.9</v>
      </c>
      <c r="AP51">
        <v>12.9</v>
      </c>
      <c r="AQ51">
        <v>12.9</v>
      </c>
      <c r="AR51">
        <v>12.9</v>
      </c>
      <c r="AS51">
        <v>12.9</v>
      </c>
      <c r="AT51">
        <v>12.9</v>
      </c>
      <c r="AU51">
        <v>12.9</v>
      </c>
      <c r="AV51">
        <v>12.9</v>
      </c>
      <c r="AW51">
        <v>12.9</v>
      </c>
      <c r="AX51">
        <v>12.9</v>
      </c>
      <c r="AY51">
        <v>12.9</v>
      </c>
      <c r="AZ51">
        <v>12.9</v>
      </c>
      <c r="BA51">
        <v>12.9</v>
      </c>
      <c r="BB51">
        <v>12.9</v>
      </c>
      <c r="BC51">
        <v>12.9</v>
      </c>
      <c r="BD51">
        <v>12.9</v>
      </c>
      <c r="BE51">
        <v>12.9</v>
      </c>
      <c r="BF51">
        <v>12.9</v>
      </c>
      <c r="BG51">
        <v>12.9</v>
      </c>
      <c r="BH51">
        <v>12.9</v>
      </c>
      <c r="BI51">
        <v>12.9</v>
      </c>
      <c r="BJ51">
        <v>12.9</v>
      </c>
      <c r="BK51">
        <v>12.9</v>
      </c>
      <c r="BL51">
        <v>12.9</v>
      </c>
      <c r="BM51">
        <v>12.9</v>
      </c>
      <c r="BN51">
        <v>12.9</v>
      </c>
      <c r="BO51">
        <v>12.9</v>
      </c>
      <c r="BP51">
        <v>12.9</v>
      </c>
      <c r="BQ51">
        <v>12.9</v>
      </c>
      <c r="BR51">
        <v>12.9</v>
      </c>
      <c r="BS51">
        <v>12.9</v>
      </c>
      <c r="BT51" s="8">
        <v>14.6</v>
      </c>
      <c r="BU51">
        <v>14.6</v>
      </c>
      <c r="BV51">
        <v>14.6</v>
      </c>
      <c r="BW51">
        <v>14.6</v>
      </c>
      <c r="BX51">
        <v>14.6</v>
      </c>
      <c r="BY51">
        <v>14.6</v>
      </c>
      <c r="BZ51">
        <v>14.6</v>
      </c>
      <c r="CA51">
        <v>14.6</v>
      </c>
      <c r="CB51">
        <v>14.6</v>
      </c>
      <c r="CC51">
        <v>14.6</v>
      </c>
      <c r="CD51">
        <v>14.6</v>
      </c>
      <c r="CE51">
        <v>14.6</v>
      </c>
    </row>
    <row r="52" spans="1:83" ht="12.75">
      <c r="A52" s="7" t="s">
        <v>533</v>
      </c>
      <c r="B52" s="8" t="s">
        <v>534</v>
      </c>
      <c r="C52" s="8">
        <v>12.9</v>
      </c>
      <c r="D52" s="8">
        <v>12.9</v>
      </c>
      <c r="E52" s="8">
        <v>12.9</v>
      </c>
      <c r="F52" s="64">
        <v>13.8</v>
      </c>
      <c r="G52" s="8">
        <v>13.8</v>
      </c>
      <c r="H52" s="8">
        <v>13.8</v>
      </c>
      <c r="I52" s="8">
        <v>13.8</v>
      </c>
      <c r="J52" s="8">
        <v>13.8</v>
      </c>
      <c r="K52" s="8">
        <v>13.8</v>
      </c>
      <c r="L52" s="8">
        <v>13.8</v>
      </c>
      <c r="M52" s="8">
        <v>13.8</v>
      </c>
      <c r="N52" s="8">
        <v>13.8</v>
      </c>
      <c r="O52" s="8">
        <v>13.8</v>
      </c>
      <c r="P52" s="8">
        <v>13.8</v>
      </c>
      <c r="Q52" s="8">
        <v>13.8</v>
      </c>
      <c r="R52" s="8">
        <v>13.8</v>
      </c>
      <c r="S52" s="8">
        <v>13.8</v>
      </c>
      <c r="T52" s="8">
        <v>13.8</v>
      </c>
      <c r="U52" s="8">
        <v>13.8</v>
      </c>
      <c r="V52" s="8">
        <v>13.8</v>
      </c>
      <c r="W52" s="8">
        <v>13.8</v>
      </c>
      <c r="X52">
        <v>13.8</v>
      </c>
      <c r="Y52">
        <v>13.8</v>
      </c>
      <c r="Z52">
        <v>13.8</v>
      </c>
      <c r="AA52">
        <v>13.8</v>
      </c>
      <c r="AB52">
        <v>13.8</v>
      </c>
      <c r="AC52" s="77">
        <v>13.6</v>
      </c>
      <c r="AD52" s="77">
        <v>12.7</v>
      </c>
      <c r="AE52">
        <v>12.7</v>
      </c>
      <c r="AF52">
        <v>12.7</v>
      </c>
      <c r="AG52">
        <v>12.7</v>
      </c>
      <c r="AH52">
        <v>12.7</v>
      </c>
      <c r="AI52">
        <v>12.7</v>
      </c>
      <c r="AJ52">
        <v>12.7</v>
      </c>
      <c r="AK52">
        <v>12.7</v>
      </c>
      <c r="AL52">
        <v>12.7</v>
      </c>
      <c r="AM52">
        <v>12.7</v>
      </c>
      <c r="AN52">
        <v>12.7</v>
      </c>
      <c r="AO52">
        <v>12.7</v>
      </c>
      <c r="AP52">
        <v>12.7</v>
      </c>
      <c r="AQ52">
        <v>12.7</v>
      </c>
      <c r="AR52">
        <v>12.7</v>
      </c>
      <c r="AS52">
        <v>12.7</v>
      </c>
      <c r="AT52">
        <v>12.7</v>
      </c>
      <c r="AU52">
        <v>12.7</v>
      </c>
      <c r="AV52" s="77">
        <v>13.1</v>
      </c>
      <c r="AW52">
        <v>13.1</v>
      </c>
      <c r="AX52">
        <v>13.1</v>
      </c>
      <c r="AY52">
        <v>13.1</v>
      </c>
      <c r="AZ52">
        <v>13.1</v>
      </c>
      <c r="BA52">
        <v>13.1</v>
      </c>
      <c r="BB52">
        <v>13.1</v>
      </c>
      <c r="BC52">
        <v>13.1</v>
      </c>
      <c r="BD52">
        <v>13.1</v>
      </c>
      <c r="BE52">
        <v>13.1</v>
      </c>
      <c r="BF52">
        <v>13.1</v>
      </c>
      <c r="BG52">
        <v>13.1</v>
      </c>
      <c r="BH52">
        <v>13.1</v>
      </c>
      <c r="BI52">
        <v>13.1</v>
      </c>
      <c r="BJ52">
        <v>13.1</v>
      </c>
      <c r="BK52">
        <v>13.1</v>
      </c>
      <c r="BL52">
        <v>13.1</v>
      </c>
      <c r="BM52">
        <v>13.1</v>
      </c>
      <c r="BN52">
        <v>13.1</v>
      </c>
      <c r="BO52">
        <v>13.1</v>
      </c>
      <c r="BP52">
        <v>13.1</v>
      </c>
      <c r="BQ52">
        <v>13.1</v>
      </c>
      <c r="BR52">
        <v>13.1</v>
      </c>
      <c r="BS52">
        <v>13.1</v>
      </c>
      <c r="BT52" s="8">
        <v>14.6</v>
      </c>
      <c r="BU52">
        <v>14.6</v>
      </c>
      <c r="BV52">
        <v>14.6</v>
      </c>
      <c r="BW52">
        <v>14.6</v>
      </c>
      <c r="BX52">
        <v>14.6</v>
      </c>
      <c r="BY52">
        <v>14.6</v>
      </c>
      <c r="BZ52">
        <v>14.6</v>
      </c>
      <c r="CA52">
        <v>14.6</v>
      </c>
      <c r="CB52">
        <v>14.6</v>
      </c>
      <c r="CC52">
        <v>14.6</v>
      </c>
      <c r="CD52">
        <v>14.6</v>
      </c>
      <c r="CE52">
        <v>14.6</v>
      </c>
    </row>
    <row r="53" spans="1:83" ht="12.75">
      <c r="A53" s="67">
        <v>88594725</v>
      </c>
      <c r="B53" t="s">
        <v>829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 s="66">
        <v>13.6</v>
      </c>
      <c r="L53" s="55">
        <v>13.6</v>
      </c>
      <c r="M53" s="55">
        <v>13.6</v>
      </c>
      <c r="N53" s="55">
        <v>13.6</v>
      </c>
      <c r="O53" s="55">
        <v>13.6</v>
      </c>
      <c r="P53" s="55">
        <v>13.6</v>
      </c>
      <c r="Q53" s="55">
        <v>13.6</v>
      </c>
      <c r="R53" s="55">
        <v>13.6</v>
      </c>
      <c r="S53" s="55">
        <v>13.6</v>
      </c>
      <c r="T53" s="55">
        <v>13.6</v>
      </c>
      <c r="U53" s="55">
        <v>13.6</v>
      </c>
      <c r="V53" s="55">
        <v>13.6</v>
      </c>
      <c r="W53" s="55">
        <v>13.6</v>
      </c>
      <c r="X53">
        <v>13.6</v>
      </c>
      <c r="Y53">
        <v>13.6</v>
      </c>
      <c r="Z53">
        <v>13.6</v>
      </c>
      <c r="AA53">
        <v>13.6</v>
      </c>
      <c r="AB53">
        <v>13.6</v>
      </c>
      <c r="AC53" s="8">
        <v>13.6</v>
      </c>
      <c r="AD53" s="77">
        <v>12.7</v>
      </c>
      <c r="AE53">
        <v>12.7</v>
      </c>
      <c r="AF53">
        <v>12.7</v>
      </c>
      <c r="AG53">
        <v>12.7</v>
      </c>
      <c r="AH53">
        <v>12.7</v>
      </c>
      <c r="AI53">
        <v>12.7</v>
      </c>
      <c r="AJ53">
        <v>12.7</v>
      </c>
      <c r="AK53">
        <v>12.7</v>
      </c>
      <c r="AL53">
        <v>12.7</v>
      </c>
      <c r="AM53">
        <v>12.7</v>
      </c>
      <c r="AN53">
        <v>12.7</v>
      </c>
      <c r="AO53">
        <v>12.7</v>
      </c>
      <c r="AP53">
        <v>12.7</v>
      </c>
      <c r="AQ53">
        <v>12.7</v>
      </c>
      <c r="AR53">
        <v>12.7</v>
      </c>
      <c r="AS53">
        <v>12.7</v>
      </c>
      <c r="AT53">
        <v>12.7</v>
      </c>
      <c r="AU53">
        <v>12.7</v>
      </c>
      <c r="AV53" s="77">
        <v>13.9</v>
      </c>
      <c r="AW53">
        <v>13.9</v>
      </c>
      <c r="AX53">
        <v>13.9</v>
      </c>
      <c r="AY53">
        <v>13.9</v>
      </c>
      <c r="AZ53">
        <v>13.9</v>
      </c>
      <c r="BA53">
        <v>13.9</v>
      </c>
      <c r="BB53">
        <v>13.9</v>
      </c>
      <c r="BC53">
        <v>13.9</v>
      </c>
      <c r="BD53">
        <v>13.9</v>
      </c>
      <c r="BE53">
        <v>13.9</v>
      </c>
      <c r="BF53">
        <v>13.9</v>
      </c>
      <c r="BG53">
        <v>13.9</v>
      </c>
      <c r="BH53">
        <v>13.9</v>
      </c>
      <c r="BI53">
        <v>13.9</v>
      </c>
      <c r="BJ53">
        <v>13.9</v>
      </c>
      <c r="BK53">
        <v>13.9</v>
      </c>
      <c r="BL53">
        <v>13.9</v>
      </c>
      <c r="BM53">
        <v>13.9</v>
      </c>
      <c r="BN53" s="81">
        <v>13.4</v>
      </c>
      <c r="BO53">
        <v>13.4</v>
      </c>
      <c r="BP53">
        <v>13.4</v>
      </c>
      <c r="BQ53">
        <v>13.4</v>
      </c>
      <c r="BR53">
        <v>13.4</v>
      </c>
      <c r="BS53">
        <v>13.4</v>
      </c>
      <c r="BT53" s="8">
        <v>14.6</v>
      </c>
      <c r="BU53">
        <v>14.6</v>
      </c>
      <c r="BV53">
        <v>14.6</v>
      </c>
      <c r="BW53">
        <v>14.6</v>
      </c>
      <c r="BX53">
        <v>14.6</v>
      </c>
      <c r="BY53">
        <v>14.6</v>
      </c>
      <c r="BZ53">
        <v>14.6</v>
      </c>
      <c r="CA53">
        <v>14.6</v>
      </c>
      <c r="CB53">
        <v>14.6</v>
      </c>
      <c r="CC53">
        <v>14.6</v>
      </c>
      <c r="CD53">
        <v>14.6</v>
      </c>
      <c r="CE53">
        <v>14.6</v>
      </c>
    </row>
    <row r="54" spans="1:83" ht="12.75">
      <c r="A54" s="143" t="s">
        <v>831</v>
      </c>
      <c r="B54" s="145" t="s">
        <v>830</v>
      </c>
      <c r="C54" s="145">
        <v>0</v>
      </c>
      <c r="D54" s="145">
        <v>0</v>
      </c>
      <c r="E54" s="145">
        <v>0</v>
      </c>
      <c r="F54" s="145">
        <v>0</v>
      </c>
      <c r="G54" s="145">
        <v>0</v>
      </c>
      <c r="H54" s="145">
        <v>0</v>
      </c>
      <c r="I54" s="145">
        <v>0</v>
      </c>
      <c r="J54" s="145">
        <v>0</v>
      </c>
      <c r="K54" s="146">
        <v>13.6</v>
      </c>
      <c r="L54" s="147">
        <v>13.6</v>
      </c>
      <c r="M54" s="147">
        <v>13.6</v>
      </c>
      <c r="N54" s="147">
        <v>13.6</v>
      </c>
      <c r="O54" s="147">
        <v>13.6</v>
      </c>
      <c r="P54" s="147">
        <v>13.6</v>
      </c>
      <c r="Q54" s="147">
        <v>13.6</v>
      </c>
      <c r="R54" s="147">
        <v>13.6</v>
      </c>
      <c r="S54" s="147">
        <v>13.6</v>
      </c>
      <c r="T54" s="147">
        <v>13.6</v>
      </c>
      <c r="U54" s="147">
        <v>13.6</v>
      </c>
      <c r="V54" s="147">
        <v>13.6</v>
      </c>
      <c r="W54" s="147">
        <v>13.6</v>
      </c>
      <c r="X54">
        <v>13.6</v>
      </c>
      <c r="Y54">
        <v>13.6</v>
      </c>
      <c r="Z54">
        <v>13.6</v>
      </c>
      <c r="AA54">
        <v>13.6</v>
      </c>
      <c r="AB54">
        <v>13.6</v>
      </c>
      <c r="AC54" s="8">
        <v>13.6</v>
      </c>
      <c r="AD54" s="77">
        <v>12.7</v>
      </c>
      <c r="AE54">
        <v>12.7</v>
      </c>
      <c r="AF54">
        <v>12.7</v>
      </c>
      <c r="AG54">
        <v>12.7</v>
      </c>
      <c r="AH54">
        <v>12.7</v>
      </c>
      <c r="AI54">
        <v>12.7</v>
      </c>
      <c r="AJ54">
        <v>12.7</v>
      </c>
      <c r="AK54">
        <v>12.7</v>
      </c>
      <c r="AL54">
        <v>12.7</v>
      </c>
      <c r="AM54">
        <v>12.7</v>
      </c>
      <c r="AN54">
        <v>12.7</v>
      </c>
      <c r="AO54">
        <v>12.7</v>
      </c>
      <c r="AP54">
        <v>12.7</v>
      </c>
      <c r="AQ54">
        <v>12.7</v>
      </c>
      <c r="AR54">
        <v>12.7</v>
      </c>
      <c r="AS54">
        <v>12.7</v>
      </c>
      <c r="AT54">
        <v>12.7</v>
      </c>
      <c r="AU54">
        <v>12.7</v>
      </c>
      <c r="AV54" s="77">
        <v>13.9</v>
      </c>
      <c r="AW54">
        <v>13.9</v>
      </c>
      <c r="AX54">
        <v>13.9</v>
      </c>
      <c r="AY54">
        <v>13.9</v>
      </c>
      <c r="AZ54">
        <v>13.9</v>
      </c>
      <c r="BA54">
        <v>13.9</v>
      </c>
      <c r="BB54">
        <v>13.9</v>
      </c>
      <c r="BC54">
        <v>13.9</v>
      </c>
      <c r="BD54">
        <v>13.9</v>
      </c>
      <c r="BE54">
        <v>13.9</v>
      </c>
      <c r="BF54">
        <v>13.9</v>
      </c>
      <c r="BG54">
        <v>13.9</v>
      </c>
      <c r="BH54">
        <v>13.9</v>
      </c>
      <c r="BI54">
        <v>13.9</v>
      </c>
      <c r="BJ54">
        <v>13.9</v>
      </c>
      <c r="BK54">
        <v>13.9</v>
      </c>
      <c r="BL54">
        <v>13.9</v>
      </c>
      <c r="BM54">
        <v>13.9</v>
      </c>
      <c r="BN54" s="81">
        <v>13.4</v>
      </c>
      <c r="BO54">
        <v>13.4</v>
      </c>
      <c r="BP54">
        <v>13.4</v>
      </c>
      <c r="BQ54">
        <v>13.4</v>
      </c>
      <c r="BR54">
        <v>13.4</v>
      </c>
      <c r="BS54">
        <v>13.4</v>
      </c>
      <c r="BT54" s="8">
        <v>14.6</v>
      </c>
      <c r="BU54">
        <v>14.6</v>
      </c>
      <c r="BV54">
        <v>14.6</v>
      </c>
      <c r="BW54">
        <v>14.6</v>
      </c>
      <c r="BX54">
        <v>14.6</v>
      </c>
      <c r="BY54">
        <v>14.6</v>
      </c>
      <c r="BZ54">
        <v>14.6</v>
      </c>
      <c r="CA54">
        <v>14.6</v>
      </c>
      <c r="CB54">
        <v>14.6</v>
      </c>
      <c r="CC54">
        <v>14.6</v>
      </c>
      <c r="CD54">
        <v>14.6</v>
      </c>
      <c r="CE54">
        <v>14.6</v>
      </c>
    </row>
    <row r="55" spans="1:83" ht="12.75">
      <c r="A55" s="68" t="s">
        <v>535</v>
      </c>
      <c r="B55" s="69" t="s">
        <v>536</v>
      </c>
      <c r="C55" s="69">
        <v>14.5</v>
      </c>
      <c r="D55" s="69">
        <v>14.5</v>
      </c>
      <c r="E55" s="69">
        <v>14.5</v>
      </c>
      <c r="F55" s="69">
        <v>14.5</v>
      </c>
      <c r="G55" s="69">
        <v>14.5</v>
      </c>
      <c r="H55" s="69">
        <v>14.5</v>
      </c>
      <c r="I55" s="69">
        <v>14.5</v>
      </c>
      <c r="J55" s="69">
        <v>14.5</v>
      </c>
      <c r="K55" s="69">
        <v>14.5</v>
      </c>
      <c r="L55" s="70">
        <v>14.2</v>
      </c>
      <c r="M55" s="69">
        <v>14.2</v>
      </c>
      <c r="N55" s="69">
        <v>14.2</v>
      </c>
      <c r="O55" s="69">
        <v>14.2</v>
      </c>
      <c r="P55" s="69">
        <v>14.2</v>
      </c>
      <c r="Q55" s="69">
        <v>14.2</v>
      </c>
      <c r="R55" s="69">
        <v>14.2</v>
      </c>
      <c r="S55" s="69">
        <v>14.2</v>
      </c>
      <c r="T55" s="70">
        <v>13.9</v>
      </c>
      <c r="U55" s="69">
        <v>13.9</v>
      </c>
      <c r="V55" s="69">
        <v>13.9</v>
      </c>
      <c r="W55" s="69">
        <v>13.9</v>
      </c>
      <c r="X55">
        <v>13.9</v>
      </c>
      <c r="Y55">
        <v>13.9</v>
      </c>
      <c r="Z55">
        <v>13.9</v>
      </c>
      <c r="AA55">
        <v>13.9</v>
      </c>
      <c r="AB55">
        <v>13.9</v>
      </c>
      <c r="AC55" s="8">
        <v>13.9</v>
      </c>
      <c r="AD55" s="77">
        <v>13</v>
      </c>
      <c r="AE55">
        <v>13</v>
      </c>
      <c r="AF55">
        <v>13</v>
      </c>
      <c r="AG55">
        <v>13</v>
      </c>
      <c r="AH55">
        <v>13</v>
      </c>
      <c r="AI55">
        <v>13</v>
      </c>
      <c r="AJ55">
        <v>13</v>
      </c>
      <c r="AK55">
        <v>13</v>
      </c>
      <c r="AL55">
        <v>13</v>
      </c>
      <c r="AM55">
        <v>13</v>
      </c>
      <c r="AN55">
        <v>13</v>
      </c>
      <c r="AO55">
        <v>13</v>
      </c>
      <c r="AP55">
        <v>13</v>
      </c>
      <c r="AQ55">
        <v>13</v>
      </c>
      <c r="AR55">
        <v>13</v>
      </c>
      <c r="AS55">
        <v>13</v>
      </c>
      <c r="AT55">
        <v>13</v>
      </c>
      <c r="AU55">
        <v>13</v>
      </c>
      <c r="AV55">
        <v>13</v>
      </c>
      <c r="AW55">
        <v>13</v>
      </c>
      <c r="AX55">
        <v>13</v>
      </c>
      <c r="AY55">
        <v>13</v>
      </c>
      <c r="AZ55">
        <v>13</v>
      </c>
      <c r="BA55">
        <v>13</v>
      </c>
      <c r="BB55">
        <v>13</v>
      </c>
      <c r="BC55">
        <v>13</v>
      </c>
      <c r="BD55">
        <v>13</v>
      </c>
      <c r="BE55">
        <v>13</v>
      </c>
      <c r="BF55">
        <v>13</v>
      </c>
      <c r="BG55">
        <v>13</v>
      </c>
      <c r="BH55" s="77">
        <v>14.3</v>
      </c>
      <c r="BI55">
        <v>14.3</v>
      </c>
      <c r="BJ55">
        <v>14.3</v>
      </c>
      <c r="BK55">
        <v>14.3</v>
      </c>
      <c r="BL55">
        <v>14.3</v>
      </c>
      <c r="BM55">
        <v>14.3</v>
      </c>
      <c r="BN55">
        <v>14.3</v>
      </c>
      <c r="BO55">
        <v>14.3</v>
      </c>
      <c r="BP55">
        <v>14.3</v>
      </c>
      <c r="BQ55">
        <v>14.3</v>
      </c>
      <c r="BR55">
        <v>14.3</v>
      </c>
      <c r="BS55">
        <v>14.3</v>
      </c>
      <c r="BT55" s="8">
        <v>14.6</v>
      </c>
      <c r="BU55">
        <v>14.6</v>
      </c>
      <c r="BV55">
        <v>14.6</v>
      </c>
      <c r="BW55">
        <v>14.6</v>
      </c>
      <c r="BX55">
        <v>14.6</v>
      </c>
      <c r="BY55">
        <v>14.6</v>
      </c>
      <c r="BZ55">
        <v>14.6</v>
      </c>
      <c r="CA55">
        <v>14.6</v>
      </c>
      <c r="CB55">
        <v>14.6</v>
      </c>
      <c r="CC55">
        <v>14.6</v>
      </c>
      <c r="CD55">
        <v>14.6</v>
      </c>
      <c r="CE55">
        <v>14.6</v>
      </c>
    </row>
    <row r="56" spans="1:83" ht="12.75">
      <c r="A56" s="68" t="s">
        <v>537</v>
      </c>
      <c r="B56" s="69" t="s">
        <v>538</v>
      </c>
      <c r="C56" s="69">
        <v>14.5</v>
      </c>
      <c r="D56" s="69">
        <v>14.5</v>
      </c>
      <c r="E56" s="69">
        <v>14.5</v>
      </c>
      <c r="F56" s="69">
        <v>14.5</v>
      </c>
      <c r="G56" s="69">
        <v>14.5</v>
      </c>
      <c r="H56" s="69">
        <v>14.5</v>
      </c>
      <c r="I56" s="69">
        <v>14.5</v>
      </c>
      <c r="J56" s="69">
        <v>14.5</v>
      </c>
      <c r="K56" s="69">
        <v>14.5</v>
      </c>
      <c r="L56" s="70">
        <v>14.2</v>
      </c>
      <c r="M56" s="69">
        <v>14.2</v>
      </c>
      <c r="N56" s="69">
        <v>14.2</v>
      </c>
      <c r="O56" s="69">
        <v>14.2</v>
      </c>
      <c r="P56" s="69">
        <v>14.2</v>
      </c>
      <c r="Q56" s="69">
        <v>14.2</v>
      </c>
      <c r="R56" s="69">
        <v>14.2</v>
      </c>
      <c r="S56" s="69">
        <v>14.2</v>
      </c>
      <c r="T56" s="70">
        <v>13.9</v>
      </c>
      <c r="U56" s="69">
        <v>13.9</v>
      </c>
      <c r="V56" s="69">
        <v>13.9</v>
      </c>
      <c r="W56" s="69">
        <v>13.9</v>
      </c>
      <c r="X56">
        <v>13.9</v>
      </c>
      <c r="Y56">
        <v>13.9</v>
      </c>
      <c r="Z56">
        <v>13.9</v>
      </c>
      <c r="AA56">
        <v>13.9</v>
      </c>
      <c r="AB56">
        <v>13.9</v>
      </c>
      <c r="AC56" s="8">
        <v>13.9</v>
      </c>
      <c r="AD56" s="77">
        <v>13</v>
      </c>
      <c r="AE56">
        <v>13</v>
      </c>
      <c r="AF56">
        <v>13</v>
      </c>
      <c r="AG56">
        <v>13</v>
      </c>
      <c r="AH56">
        <v>13</v>
      </c>
      <c r="AI56">
        <v>13</v>
      </c>
      <c r="AJ56">
        <v>13</v>
      </c>
      <c r="AK56">
        <v>13</v>
      </c>
      <c r="AL56">
        <v>13</v>
      </c>
      <c r="AM56">
        <v>13</v>
      </c>
      <c r="AN56">
        <v>13</v>
      </c>
      <c r="AO56">
        <v>13</v>
      </c>
      <c r="AP56">
        <v>13</v>
      </c>
      <c r="AQ56">
        <v>13</v>
      </c>
      <c r="AR56">
        <v>13</v>
      </c>
      <c r="AS56">
        <v>13</v>
      </c>
      <c r="AT56">
        <v>13</v>
      </c>
      <c r="AU56">
        <v>13</v>
      </c>
      <c r="AV56">
        <v>13</v>
      </c>
      <c r="AW56">
        <v>13</v>
      </c>
      <c r="AX56">
        <v>13</v>
      </c>
      <c r="AY56">
        <v>13</v>
      </c>
      <c r="AZ56">
        <v>13</v>
      </c>
      <c r="BA56">
        <v>13</v>
      </c>
      <c r="BB56">
        <v>13</v>
      </c>
      <c r="BC56">
        <v>13</v>
      </c>
      <c r="BD56">
        <v>13</v>
      </c>
      <c r="BE56">
        <v>13</v>
      </c>
      <c r="BF56">
        <v>13</v>
      </c>
      <c r="BG56">
        <v>13</v>
      </c>
      <c r="BH56" s="77">
        <v>14.3</v>
      </c>
      <c r="BI56">
        <v>14.3</v>
      </c>
      <c r="BJ56">
        <v>14.3</v>
      </c>
      <c r="BK56">
        <v>14.3</v>
      </c>
      <c r="BL56">
        <v>14.3</v>
      </c>
      <c r="BM56">
        <v>14.3</v>
      </c>
      <c r="BN56">
        <v>14.3</v>
      </c>
      <c r="BO56">
        <v>14.3</v>
      </c>
      <c r="BP56">
        <v>14.3</v>
      </c>
      <c r="BQ56">
        <v>14.3</v>
      </c>
      <c r="BR56">
        <v>14.3</v>
      </c>
      <c r="BS56">
        <v>14.3</v>
      </c>
      <c r="BT56" s="8">
        <v>14.6</v>
      </c>
      <c r="BU56">
        <v>14.6</v>
      </c>
      <c r="BV56">
        <v>14.6</v>
      </c>
      <c r="BW56">
        <v>14.6</v>
      </c>
      <c r="BX56">
        <v>14.6</v>
      </c>
      <c r="BY56">
        <v>14.6</v>
      </c>
      <c r="BZ56">
        <v>14.6</v>
      </c>
      <c r="CA56">
        <v>14.6</v>
      </c>
      <c r="CB56">
        <v>14.6</v>
      </c>
      <c r="CC56">
        <v>14.6</v>
      </c>
      <c r="CD56">
        <v>14.6</v>
      </c>
      <c r="CE56">
        <v>14.6</v>
      </c>
    </row>
    <row r="57" spans="1:83" ht="12.75">
      <c r="A57" s="68" t="s">
        <v>539</v>
      </c>
      <c r="B57" s="69" t="s">
        <v>540</v>
      </c>
      <c r="C57" s="69">
        <v>13.4</v>
      </c>
      <c r="D57" s="69">
        <v>13.4</v>
      </c>
      <c r="E57" s="69">
        <v>13.4</v>
      </c>
      <c r="F57" s="70">
        <v>13.9</v>
      </c>
      <c r="G57" s="69">
        <v>13.9</v>
      </c>
      <c r="H57" s="69">
        <v>13.9</v>
      </c>
      <c r="I57" s="69">
        <v>13.9</v>
      </c>
      <c r="J57" s="69">
        <v>13.9</v>
      </c>
      <c r="K57" s="69">
        <v>13.9</v>
      </c>
      <c r="L57" s="69">
        <v>13.9</v>
      </c>
      <c r="M57" s="69">
        <v>13.9</v>
      </c>
      <c r="N57" s="69">
        <v>13.9</v>
      </c>
      <c r="O57" s="69">
        <v>13.9</v>
      </c>
      <c r="P57" s="69">
        <v>13.9</v>
      </c>
      <c r="Q57" s="69">
        <v>13.9</v>
      </c>
      <c r="R57" s="69">
        <v>13.9</v>
      </c>
      <c r="S57" s="69">
        <v>13.9</v>
      </c>
      <c r="T57" s="69">
        <v>13.9</v>
      </c>
      <c r="U57" s="69">
        <v>13.9</v>
      </c>
      <c r="V57" s="69">
        <v>13.9</v>
      </c>
      <c r="W57" s="69">
        <v>13.9</v>
      </c>
      <c r="X57">
        <v>13.9</v>
      </c>
      <c r="Y57">
        <v>13.9</v>
      </c>
      <c r="Z57">
        <v>13.9</v>
      </c>
      <c r="AA57">
        <v>13.9</v>
      </c>
      <c r="AB57">
        <v>13.9</v>
      </c>
      <c r="AC57" s="8">
        <v>13.9</v>
      </c>
      <c r="AD57" s="77">
        <v>13</v>
      </c>
      <c r="AE57">
        <v>13</v>
      </c>
      <c r="AF57">
        <v>13</v>
      </c>
      <c r="AG57">
        <v>13</v>
      </c>
      <c r="AH57">
        <v>13</v>
      </c>
      <c r="AI57">
        <v>13</v>
      </c>
      <c r="AJ57">
        <v>13</v>
      </c>
      <c r="AK57">
        <v>13</v>
      </c>
      <c r="AL57">
        <v>13</v>
      </c>
      <c r="AM57">
        <v>13</v>
      </c>
      <c r="AN57">
        <v>13</v>
      </c>
      <c r="AO57">
        <v>13</v>
      </c>
      <c r="AP57">
        <v>13</v>
      </c>
      <c r="AQ57">
        <v>13</v>
      </c>
      <c r="AR57">
        <v>13</v>
      </c>
      <c r="AS57">
        <v>13</v>
      </c>
      <c r="AT57">
        <v>13</v>
      </c>
      <c r="AU57">
        <v>13</v>
      </c>
      <c r="AV57" s="77">
        <v>13.5</v>
      </c>
      <c r="AW57">
        <v>13.5</v>
      </c>
      <c r="AX57">
        <v>13.5</v>
      </c>
      <c r="AY57">
        <v>13.5</v>
      </c>
      <c r="AZ57">
        <v>13.5</v>
      </c>
      <c r="BA57">
        <v>13.5</v>
      </c>
      <c r="BB57">
        <v>13.5</v>
      </c>
      <c r="BC57">
        <v>13.5</v>
      </c>
      <c r="BD57">
        <v>13.5</v>
      </c>
      <c r="BE57">
        <v>13.5</v>
      </c>
      <c r="BF57">
        <v>13.5</v>
      </c>
      <c r="BG57">
        <v>13.5</v>
      </c>
      <c r="BH57" s="77">
        <v>14.2</v>
      </c>
      <c r="BI57">
        <v>14.2</v>
      </c>
      <c r="BJ57">
        <v>14.2</v>
      </c>
      <c r="BK57">
        <v>14.2</v>
      </c>
      <c r="BL57">
        <v>14.2</v>
      </c>
      <c r="BM57">
        <v>14.2</v>
      </c>
      <c r="BN57">
        <v>14.2</v>
      </c>
      <c r="BO57">
        <v>14.2</v>
      </c>
      <c r="BP57">
        <v>14.2</v>
      </c>
      <c r="BQ57">
        <v>14.2</v>
      </c>
      <c r="BR57">
        <v>14.2</v>
      </c>
      <c r="BS57">
        <v>14.2</v>
      </c>
      <c r="BT57" s="8">
        <v>14.6</v>
      </c>
      <c r="BU57">
        <v>14.6</v>
      </c>
      <c r="BV57">
        <v>14.6</v>
      </c>
      <c r="BW57">
        <v>14.6</v>
      </c>
      <c r="BX57">
        <v>14.6</v>
      </c>
      <c r="BY57">
        <v>14.6</v>
      </c>
      <c r="BZ57">
        <v>14.6</v>
      </c>
      <c r="CA57">
        <v>14.6</v>
      </c>
      <c r="CB57">
        <v>14.6</v>
      </c>
      <c r="CC57">
        <v>14.6</v>
      </c>
      <c r="CD57">
        <v>14.6</v>
      </c>
      <c r="CE57">
        <v>14.6</v>
      </c>
    </row>
    <row r="58" spans="1:85" ht="12.75">
      <c r="A58" s="68" t="s">
        <v>541</v>
      </c>
      <c r="B58" s="69" t="s">
        <v>542</v>
      </c>
      <c r="C58" s="69">
        <v>14.2</v>
      </c>
      <c r="D58" s="70">
        <v>14.9</v>
      </c>
      <c r="E58" s="69">
        <v>14.9</v>
      </c>
      <c r="F58" s="69">
        <v>14.9</v>
      </c>
      <c r="G58" s="69">
        <v>14.9</v>
      </c>
      <c r="H58" s="69">
        <v>14.9</v>
      </c>
      <c r="I58" s="69">
        <v>14.9</v>
      </c>
      <c r="J58" s="69">
        <v>14.9</v>
      </c>
      <c r="K58" s="69">
        <v>14.9</v>
      </c>
      <c r="L58" s="69">
        <v>14.9</v>
      </c>
      <c r="M58" s="69">
        <v>14.9</v>
      </c>
      <c r="N58" s="69">
        <v>14.9</v>
      </c>
      <c r="O58" s="69">
        <v>14.9</v>
      </c>
      <c r="P58" s="69">
        <v>14.9</v>
      </c>
      <c r="Q58" s="69">
        <v>14.9</v>
      </c>
      <c r="R58" s="69">
        <v>14.9</v>
      </c>
      <c r="S58" s="69">
        <v>14.9</v>
      </c>
      <c r="T58" s="69">
        <v>14.9</v>
      </c>
      <c r="U58" s="69">
        <v>14.9</v>
      </c>
      <c r="V58" s="69">
        <v>14.9</v>
      </c>
      <c r="W58" s="69">
        <v>14.9</v>
      </c>
      <c r="X58">
        <v>14.9</v>
      </c>
      <c r="Y58">
        <v>14.9</v>
      </c>
      <c r="Z58">
        <v>14.9</v>
      </c>
      <c r="AA58">
        <v>14.9</v>
      </c>
      <c r="AB58">
        <v>14.9</v>
      </c>
      <c r="AC58" s="8">
        <v>14.9</v>
      </c>
      <c r="AD58" s="81">
        <v>13.9</v>
      </c>
      <c r="AE58">
        <v>13.9</v>
      </c>
      <c r="AF58">
        <v>13.9</v>
      </c>
      <c r="AG58">
        <v>13.9</v>
      </c>
      <c r="AH58">
        <v>13.9</v>
      </c>
      <c r="AI58">
        <v>13.9</v>
      </c>
      <c r="AJ58">
        <v>13.9</v>
      </c>
      <c r="AK58">
        <v>13.9</v>
      </c>
      <c r="AL58">
        <v>13.9</v>
      </c>
      <c r="AM58">
        <v>13.9</v>
      </c>
      <c r="AN58">
        <v>13.9</v>
      </c>
      <c r="AO58">
        <v>13.9</v>
      </c>
      <c r="AP58">
        <v>13.9</v>
      </c>
      <c r="AQ58">
        <v>13.9</v>
      </c>
      <c r="AR58">
        <v>13.9</v>
      </c>
      <c r="AS58">
        <v>13.9</v>
      </c>
      <c r="AT58">
        <v>13.9</v>
      </c>
      <c r="AU58">
        <v>13.9</v>
      </c>
      <c r="AV58" s="77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 s="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 t="s">
        <v>780</v>
      </c>
      <c r="CG58" t="s">
        <v>851</v>
      </c>
    </row>
    <row r="59" spans="1:85" ht="12.75">
      <c r="A59" s="7" t="s">
        <v>543</v>
      </c>
      <c r="B59" s="8" t="s">
        <v>544</v>
      </c>
      <c r="C59" s="8">
        <v>14.2</v>
      </c>
      <c r="D59" s="64">
        <v>14.9</v>
      </c>
      <c r="E59" s="8">
        <v>14.9</v>
      </c>
      <c r="F59" s="8">
        <v>14.9</v>
      </c>
      <c r="G59" s="8">
        <v>14.9</v>
      </c>
      <c r="H59" s="8">
        <v>14.9</v>
      </c>
      <c r="I59" s="8">
        <v>14.9</v>
      </c>
      <c r="J59" s="8">
        <v>14.9</v>
      </c>
      <c r="K59" s="8">
        <v>14.9</v>
      </c>
      <c r="L59" s="8">
        <v>14.9</v>
      </c>
      <c r="M59" s="8">
        <v>14.9</v>
      </c>
      <c r="N59" s="8">
        <v>14.9</v>
      </c>
      <c r="O59" s="8">
        <v>14.9</v>
      </c>
      <c r="P59" s="8">
        <v>14.9</v>
      </c>
      <c r="Q59" s="8">
        <v>14.9</v>
      </c>
      <c r="R59" s="8">
        <v>14.9</v>
      </c>
      <c r="S59" s="8">
        <v>14.9</v>
      </c>
      <c r="T59" s="8">
        <v>14.9</v>
      </c>
      <c r="U59" s="8">
        <v>14.9</v>
      </c>
      <c r="V59" s="8">
        <v>14.9</v>
      </c>
      <c r="W59" s="8">
        <v>14.9</v>
      </c>
      <c r="X59">
        <v>14.9</v>
      </c>
      <c r="Y59">
        <v>14.9</v>
      </c>
      <c r="Z59">
        <v>14.9</v>
      </c>
      <c r="AA59">
        <v>14.9</v>
      </c>
      <c r="AB59">
        <v>14.9</v>
      </c>
      <c r="AC59" s="8">
        <v>14.9</v>
      </c>
      <c r="AD59" s="81">
        <v>13.9</v>
      </c>
      <c r="AE59">
        <v>13.9</v>
      </c>
      <c r="AF59">
        <v>13.9</v>
      </c>
      <c r="AG59">
        <v>13.9</v>
      </c>
      <c r="AH59">
        <v>13.9</v>
      </c>
      <c r="AI59">
        <v>13.9</v>
      </c>
      <c r="AJ59">
        <v>13.9</v>
      </c>
      <c r="AK59">
        <v>13.9</v>
      </c>
      <c r="AL59">
        <v>13.9</v>
      </c>
      <c r="AM59">
        <v>13.9</v>
      </c>
      <c r="AN59">
        <v>13.9</v>
      </c>
      <c r="AO59">
        <v>13.9</v>
      </c>
      <c r="AP59">
        <v>13.9</v>
      </c>
      <c r="AQ59">
        <v>13.9</v>
      </c>
      <c r="AR59">
        <v>13.9</v>
      </c>
      <c r="AS59">
        <v>13.9</v>
      </c>
      <c r="AT59">
        <v>13.9</v>
      </c>
      <c r="AU59">
        <v>13.9</v>
      </c>
      <c r="AV59" s="77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 s="8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 t="s">
        <v>780</v>
      </c>
      <c r="CG59" t="s">
        <v>852</v>
      </c>
    </row>
    <row r="60" spans="1:85" ht="12.75">
      <c r="A60" s="68" t="s">
        <v>545</v>
      </c>
      <c r="B60" s="69" t="s">
        <v>546</v>
      </c>
      <c r="C60" s="69">
        <v>13.9</v>
      </c>
      <c r="D60" s="69">
        <v>13.9</v>
      </c>
      <c r="E60" s="69">
        <v>13.9</v>
      </c>
      <c r="F60" s="69">
        <v>13.9</v>
      </c>
      <c r="G60" s="69">
        <v>13.9</v>
      </c>
      <c r="H60" s="69">
        <v>13.9</v>
      </c>
      <c r="I60" s="70">
        <v>14.4</v>
      </c>
      <c r="J60" s="69">
        <v>14.4</v>
      </c>
      <c r="K60" s="69">
        <v>14.4</v>
      </c>
      <c r="L60" s="69">
        <v>14.4</v>
      </c>
      <c r="M60" s="69">
        <v>14.4</v>
      </c>
      <c r="N60" s="69">
        <v>14.4</v>
      </c>
      <c r="O60" s="69">
        <v>14.4</v>
      </c>
      <c r="P60" s="69">
        <v>14.4</v>
      </c>
      <c r="Q60" s="69">
        <v>14.4</v>
      </c>
      <c r="R60" s="69">
        <v>14.4</v>
      </c>
      <c r="S60" s="69">
        <v>14.4</v>
      </c>
      <c r="T60" s="69">
        <v>14.4</v>
      </c>
      <c r="U60" s="69">
        <v>14.4</v>
      </c>
      <c r="V60" s="69">
        <v>14.4</v>
      </c>
      <c r="W60" s="69">
        <v>14.4</v>
      </c>
      <c r="X60">
        <v>14.4</v>
      </c>
      <c r="Y60">
        <v>14.4</v>
      </c>
      <c r="Z60">
        <v>14.4</v>
      </c>
      <c r="AA60">
        <v>14.4</v>
      </c>
      <c r="AB60">
        <v>14.4</v>
      </c>
      <c r="AC60" s="77">
        <v>14.1</v>
      </c>
      <c r="AD60" s="77">
        <v>13.2</v>
      </c>
      <c r="AE60">
        <v>13.2</v>
      </c>
      <c r="AF60">
        <v>13.2</v>
      </c>
      <c r="AG60">
        <v>13.2</v>
      </c>
      <c r="AH60">
        <v>13.2</v>
      </c>
      <c r="AI60">
        <v>13.2</v>
      </c>
      <c r="AJ60">
        <v>13.2</v>
      </c>
      <c r="AK60">
        <v>13.2</v>
      </c>
      <c r="AL60">
        <v>13.2</v>
      </c>
      <c r="AM60">
        <v>13.2</v>
      </c>
      <c r="AN60">
        <v>13.2</v>
      </c>
      <c r="AO60">
        <v>13.2</v>
      </c>
      <c r="AP60">
        <v>13.2</v>
      </c>
      <c r="AQ60">
        <v>13.2</v>
      </c>
      <c r="AR60">
        <v>13.2</v>
      </c>
      <c r="AS60">
        <v>13.2</v>
      </c>
      <c r="AT60">
        <v>13.2</v>
      </c>
      <c r="AU60">
        <v>13.2</v>
      </c>
      <c r="AV60" s="77">
        <v>13.5</v>
      </c>
      <c r="AW60">
        <v>13.5</v>
      </c>
      <c r="AX60">
        <v>13.5</v>
      </c>
      <c r="AY60">
        <v>13.5</v>
      </c>
      <c r="AZ60">
        <v>13.5</v>
      </c>
      <c r="BA60">
        <v>13.5</v>
      </c>
      <c r="BB60" s="77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 s="8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 t="s">
        <v>780</v>
      </c>
      <c r="CG60" t="s">
        <v>965</v>
      </c>
    </row>
    <row r="61" spans="1:85" ht="12.75">
      <c r="A61" s="7" t="s">
        <v>547</v>
      </c>
      <c r="B61" s="8" t="s">
        <v>548</v>
      </c>
      <c r="C61" s="8">
        <v>13.9</v>
      </c>
      <c r="D61" s="8">
        <v>13.9</v>
      </c>
      <c r="E61" s="8">
        <v>13.9</v>
      </c>
      <c r="F61" s="8">
        <v>13.9</v>
      </c>
      <c r="G61" s="8">
        <v>13.9</v>
      </c>
      <c r="H61" s="8">
        <v>13.9</v>
      </c>
      <c r="I61" s="64">
        <v>14.4</v>
      </c>
      <c r="J61" s="8">
        <v>14.4</v>
      </c>
      <c r="K61" s="8">
        <v>14.4</v>
      </c>
      <c r="L61" s="8">
        <v>14.4</v>
      </c>
      <c r="M61" s="8">
        <v>14.4</v>
      </c>
      <c r="N61" s="8">
        <v>14.4</v>
      </c>
      <c r="O61" s="8">
        <v>14.4</v>
      </c>
      <c r="P61" s="8">
        <v>14.4</v>
      </c>
      <c r="Q61" s="8">
        <v>14.4</v>
      </c>
      <c r="R61" s="8">
        <v>14.4</v>
      </c>
      <c r="S61" s="8">
        <v>14.4</v>
      </c>
      <c r="T61" s="8">
        <v>14.4</v>
      </c>
      <c r="U61" s="8">
        <v>14.4</v>
      </c>
      <c r="V61" s="8">
        <v>14.4</v>
      </c>
      <c r="W61" s="8">
        <v>14.4</v>
      </c>
      <c r="X61">
        <v>14.4</v>
      </c>
      <c r="Y61">
        <v>14.4</v>
      </c>
      <c r="Z61">
        <v>14.4</v>
      </c>
      <c r="AA61">
        <v>14.4</v>
      </c>
      <c r="AB61">
        <v>14.4</v>
      </c>
      <c r="AC61" s="77">
        <v>14.1</v>
      </c>
      <c r="AD61" s="77">
        <v>13.2</v>
      </c>
      <c r="AE61">
        <v>13.2</v>
      </c>
      <c r="AF61">
        <v>13.2</v>
      </c>
      <c r="AG61">
        <v>13.2</v>
      </c>
      <c r="AH61">
        <v>13.2</v>
      </c>
      <c r="AI61">
        <v>13.2</v>
      </c>
      <c r="AJ61">
        <v>13.2</v>
      </c>
      <c r="AK61">
        <v>13.2</v>
      </c>
      <c r="AL61">
        <v>13.2</v>
      </c>
      <c r="AM61">
        <v>13.2</v>
      </c>
      <c r="AN61">
        <v>13.2</v>
      </c>
      <c r="AO61">
        <v>13.2</v>
      </c>
      <c r="AP61">
        <v>13.2</v>
      </c>
      <c r="AQ61">
        <v>13.2</v>
      </c>
      <c r="AR61">
        <v>13.2</v>
      </c>
      <c r="AS61">
        <v>13.2</v>
      </c>
      <c r="AT61">
        <v>13.2</v>
      </c>
      <c r="AU61">
        <v>13.2</v>
      </c>
      <c r="AV61" s="77">
        <v>13.5</v>
      </c>
      <c r="AW61">
        <v>13.5</v>
      </c>
      <c r="AX61">
        <v>13.5</v>
      </c>
      <c r="AY61">
        <v>13.5</v>
      </c>
      <c r="AZ61">
        <v>13.5</v>
      </c>
      <c r="BA61">
        <v>13.5</v>
      </c>
      <c r="BB61" s="77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 s="8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 t="s">
        <v>780</v>
      </c>
      <c r="CG61" t="s">
        <v>966</v>
      </c>
    </row>
    <row r="62" spans="1:85" ht="12.75">
      <c r="A62" s="68" t="s">
        <v>89</v>
      </c>
      <c r="B62" s="69" t="s">
        <v>856</v>
      </c>
      <c r="C62" s="69">
        <v>14.9</v>
      </c>
      <c r="D62" s="69">
        <v>14.9</v>
      </c>
      <c r="E62" s="69">
        <v>14.9</v>
      </c>
      <c r="F62" s="69">
        <v>14.9</v>
      </c>
      <c r="G62" s="69">
        <v>14.9</v>
      </c>
      <c r="H62" s="69">
        <v>14.9</v>
      </c>
      <c r="I62" s="69">
        <v>14.9</v>
      </c>
      <c r="J62" s="69">
        <v>14.9</v>
      </c>
      <c r="K62" s="69">
        <v>14.9</v>
      </c>
      <c r="L62" s="69">
        <v>14.9</v>
      </c>
      <c r="M62" s="69">
        <v>14.9</v>
      </c>
      <c r="N62" s="69">
        <v>14.9</v>
      </c>
      <c r="O62" s="69">
        <v>14.9</v>
      </c>
      <c r="P62" s="69">
        <v>14.9</v>
      </c>
      <c r="Q62" s="69">
        <v>14.9</v>
      </c>
      <c r="R62" s="69">
        <v>14.9</v>
      </c>
      <c r="S62" s="69">
        <v>14.9</v>
      </c>
      <c r="T62" s="69">
        <v>14.9</v>
      </c>
      <c r="U62" s="69">
        <v>14.9</v>
      </c>
      <c r="V62" s="69">
        <v>14.9</v>
      </c>
      <c r="W62" s="69">
        <v>14.9</v>
      </c>
      <c r="X62" s="66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 s="8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 t="s">
        <v>780</v>
      </c>
      <c r="CG62" t="s">
        <v>836</v>
      </c>
    </row>
    <row r="63" spans="1:85" ht="12.75">
      <c r="A63" s="68" t="s">
        <v>90</v>
      </c>
      <c r="B63" s="69" t="s">
        <v>857</v>
      </c>
      <c r="C63" s="69">
        <v>14.9</v>
      </c>
      <c r="D63" s="69">
        <v>14.9</v>
      </c>
      <c r="E63" s="69">
        <v>14.9</v>
      </c>
      <c r="F63" s="69">
        <v>14.9</v>
      </c>
      <c r="G63" s="69">
        <v>14.9</v>
      </c>
      <c r="H63" s="69">
        <v>14.9</v>
      </c>
      <c r="I63" s="69">
        <v>14.9</v>
      </c>
      <c r="J63" s="69">
        <v>14.9</v>
      </c>
      <c r="K63" s="69">
        <v>14.9</v>
      </c>
      <c r="L63" s="69">
        <v>14.9</v>
      </c>
      <c r="M63" s="69">
        <v>14.9</v>
      </c>
      <c r="N63" s="69">
        <v>14.9</v>
      </c>
      <c r="O63" s="69">
        <v>14.9</v>
      </c>
      <c r="P63" s="69">
        <v>14.9</v>
      </c>
      <c r="Q63" s="69">
        <v>14.9</v>
      </c>
      <c r="R63" s="69">
        <v>14.9</v>
      </c>
      <c r="S63" s="69">
        <v>14.9</v>
      </c>
      <c r="T63" s="69">
        <v>14.9</v>
      </c>
      <c r="U63" s="69">
        <v>14.9</v>
      </c>
      <c r="V63" s="69">
        <v>14.9</v>
      </c>
      <c r="W63" s="69">
        <v>14.9</v>
      </c>
      <c r="X63" s="66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 s="8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 t="s">
        <v>780</v>
      </c>
      <c r="CG63" t="s">
        <v>874</v>
      </c>
    </row>
    <row r="64" spans="1:83" ht="12.75">
      <c r="A64" s="68" t="s">
        <v>549</v>
      </c>
      <c r="B64" s="69" t="s">
        <v>550</v>
      </c>
      <c r="C64" s="69">
        <v>12.9</v>
      </c>
      <c r="D64" s="69">
        <v>12.9</v>
      </c>
      <c r="E64" s="69">
        <v>12.9</v>
      </c>
      <c r="F64" s="69">
        <v>12.9</v>
      </c>
      <c r="G64" s="69">
        <v>12.9</v>
      </c>
      <c r="H64" s="69">
        <v>12.9</v>
      </c>
      <c r="I64" s="69">
        <v>12.9</v>
      </c>
      <c r="J64" s="69">
        <v>12.9</v>
      </c>
      <c r="K64" s="69">
        <v>12.9</v>
      </c>
      <c r="L64" s="69">
        <v>12.9</v>
      </c>
      <c r="M64" s="69">
        <v>12.9</v>
      </c>
      <c r="N64" s="69">
        <v>12.9</v>
      </c>
      <c r="O64" s="69">
        <v>12.9</v>
      </c>
      <c r="P64" s="69">
        <v>12.9</v>
      </c>
      <c r="Q64" s="69">
        <v>12.9</v>
      </c>
      <c r="R64" s="70">
        <v>13.2</v>
      </c>
      <c r="S64" s="69">
        <v>13.2</v>
      </c>
      <c r="T64" s="69">
        <v>13.2</v>
      </c>
      <c r="U64" s="69">
        <v>13.2</v>
      </c>
      <c r="V64" s="69">
        <v>13.2</v>
      </c>
      <c r="W64" s="69">
        <v>13.2</v>
      </c>
      <c r="X64">
        <v>13.2</v>
      </c>
      <c r="Y64">
        <v>13.2</v>
      </c>
      <c r="Z64">
        <v>13.2</v>
      </c>
      <c r="AA64">
        <v>13.2</v>
      </c>
      <c r="AB64">
        <v>13.2</v>
      </c>
      <c r="AC64">
        <v>13.2</v>
      </c>
      <c r="AD64" s="77">
        <v>12.3</v>
      </c>
      <c r="AE64">
        <v>12.3</v>
      </c>
      <c r="AF64">
        <v>12.3</v>
      </c>
      <c r="AG64">
        <v>12.3</v>
      </c>
      <c r="AH64">
        <v>12.3</v>
      </c>
      <c r="AI64">
        <v>12.3</v>
      </c>
      <c r="AJ64" s="77">
        <v>12.7</v>
      </c>
      <c r="AK64">
        <v>12.7</v>
      </c>
      <c r="AL64">
        <v>12.7</v>
      </c>
      <c r="AM64">
        <v>12.7</v>
      </c>
      <c r="AN64">
        <v>12.7</v>
      </c>
      <c r="AO64">
        <v>12.7</v>
      </c>
      <c r="AP64">
        <v>12.7</v>
      </c>
      <c r="AQ64">
        <v>12.7</v>
      </c>
      <c r="AR64">
        <v>12.7</v>
      </c>
      <c r="AS64">
        <v>12.7</v>
      </c>
      <c r="AT64">
        <v>12.7</v>
      </c>
      <c r="AU64">
        <v>12.7</v>
      </c>
      <c r="AV64">
        <v>12.7</v>
      </c>
      <c r="AW64">
        <v>12.7</v>
      </c>
      <c r="AX64">
        <v>12.7</v>
      </c>
      <c r="AY64">
        <v>12.7</v>
      </c>
      <c r="AZ64">
        <v>12.7</v>
      </c>
      <c r="BA64">
        <v>12.7</v>
      </c>
      <c r="BB64">
        <v>12.7</v>
      </c>
      <c r="BC64" s="77">
        <v>12.9</v>
      </c>
      <c r="BD64">
        <v>12.9</v>
      </c>
      <c r="BE64">
        <v>12.9</v>
      </c>
      <c r="BF64">
        <v>12.9</v>
      </c>
      <c r="BG64">
        <v>12.9</v>
      </c>
      <c r="BH64">
        <v>12.9</v>
      </c>
      <c r="BI64">
        <v>12.9</v>
      </c>
      <c r="BJ64">
        <v>12.9</v>
      </c>
      <c r="BK64">
        <v>12.9</v>
      </c>
      <c r="BL64">
        <v>12.9</v>
      </c>
      <c r="BM64">
        <v>12.9</v>
      </c>
      <c r="BN64">
        <v>12.9</v>
      </c>
      <c r="BO64">
        <v>12.9</v>
      </c>
      <c r="BP64">
        <v>12.9</v>
      </c>
      <c r="BQ64">
        <v>12.9</v>
      </c>
      <c r="BR64">
        <v>12.9</v>
      </c>
      <c r="BS64">
        <v>12.9</v>
      </c>
      <c r="BT64" s="8">
        <v>14.6</v>
      </c>
      <c r="BU64">
        <v>14.6</v>
      </c>
      <c r="BV64">
        <v>14.6</v>
      </c>
      <c r="BW64">
        <v>14.6</v>
      </c>
      <c r="BX64">
        <v>14.6</v>
      </c>
      <c r="BY64">
        <v>14.6</v>
      </c>
      <c r="BZ64">
        <v>14.6</v>
      </c>
      <c r="CA64">
        <v>14.6</v>
      </c>
      <c r="CB64">
        <v>14.6</v>
      </c>
      <c r="CC64">
        <v>14.6</v>
      </c>
      <c r="CD64">
        <v>14.6</v>
      </c>
      <c r="CE64">
        <v>14.6</v>
      </c>
    </row>
    <row r="65" spans="1:83" ht="12.75">
      <c r="A65" s="7" t="s">
        <v>551</v>
      </c>
      <c r="B65" s="8" t="s">
        <v>552</v>
      </c>
      <c r="C65" s="8">
        <v>12.9</v>
      </c>
      <c r="D65" s="8">
        <v>12.9</v>
      </c>
      <c r="E65" s="8">
        <v>12.9</v>
      </c>
      <c r="F65" s="8">
        <v>12.9</v>
      </c>
      <c r="G65" s="8">
        <v>12.9</v>
      </c>
      <c r="H65" s="8">
        <v>12.9</v>
      </c>
      <c r="I65" s="8">
        <v>12.9</v>
      </c>
      <c r="J65" s="8">
        <v>12.9</v>
      </c>
      <c r="K65" s="8">
        <v>12.9</v>
      </c>
      <c r="L65" s="8">
        <v>12.9</v>
      </c>
      <c r="M65" s="8">
        <v>12.9</v>
      </c>
      <c r="N65" s="8">
        <v>12.9</v>
      </c>
      <c r="O65" s="8">
        <v>12.9</v>
      </c>
      <c r="P65" s="8">
        <v>12.9</v>
      </c>
      <c r="Q65" s="8">
        <v>12.9</v>
      </c>
      <c r="R65" s="64">
        <v>13.2</v>
      </c>
      <c r="S65" s="8">
        <v>13.2</v>
      </c>
      <c r="T65" s="8">
        <v>13.2</v>
      </c>
      <c r="U65" s="8">
        <v>13.2</v>
      </c>
      <c r="V65" s="8">
        <v>13.2</v>
      </c>
      <c r="W65" s="8">
        <v>13.2</v>
      </c>
      <c r="X65">
        <v>13.2</v>
      </c>
      <c r="Y65">
        <v>13.2</v>
      </c>
      <c r="Z65">
        <v>13.2</v>
      </c>
      <c r="AA65">
        <v>13.2</v>
      </c>
      <c r="AB65">
        <v>13.2</v>
      </c>
      <c r="AC65">
        <v>13.2</v>
      </c>
      <c r="AD65" s="77">
        <v>12.3</v>
      </c>
      <c r="AE65">
        <v>12.3</v>
      </c>
      <c r="AF65">
        <v>12.3</v>
      </c>
      <c r="AG65">
        <v>12.3</v>
      </c>
      <c r="AH65">
        <v>12.3</v>
      </c>
      <c r="AI65">
        <v>12.3</v>
      </c>
      <c r="AJ65" s="77">
        <v>12.7</v>
      </c>
      <c r="AK65">
        <v>12.7</v>
      </c>
      <c r="AL65">
        <v>12.7</v>
      </c>
      <c r="AM65">
        <v>12.7</v>
      </c>
      <c r="AN65">
        <v>12.7</v>
      </c>
      <c r="AO65">
        <v>12.7</v>
      </c>
      <c r="AP65">
        <v>12.7</v>
      </c>
      <c r="AQ65">
        <v>12.7</v>
      </c>
      <c r="AR65">
        <v>12.7</v>
      </c>
      <c r="AS65">
        <v>12.7</v>
      </c>
      <c r="AT65">
        <v>12.7</v>
      </c>
      <c r="AU65">
        <v>12.7</v>
      </c>
      <c r="AV65">
        <v>12.7</v>
      </c>
      <c r="AW65">
        <v>12.7</v>
      </c>
      <c r="AX65">
        <v>12.7</v>
      </c>
      <c r="AY65">
        <v>12.7</v>
      </c>
      <c r="AZ65">
        <v>12.7</v>
      </c>
      <c r="BA65">
        <v>12.7</v>
      </c>
      <c r="BB65">
        <v>12.7</v>
      </c>
      <c r="BC65" s="77">
        <v>12.9</v>
      </c>
      <c r="BD65">
        <v>12.9</v>
      </c>
      <c r="BE65">
        <v>12.9</v>
      </c>
      <c r="BF65">
        <v>12.9</v>
      </c>
      <c r="BG65">
        <v>12.9</v>
      </c>
      <c r="BH65">
        <v>12.9</v>
      </c>
      <c r="BI65">
        <v>12.9</v>
      </c>
      <c r="BJ65">
        <v>12.9</v>
      </c>
      <c r="BK65">
        <v>12.9</v>
      </c>
      <c r="BL65">
        <v>12.9</v>
      </c>
      <c r="BM65">
        <v>12.9</v>
      </c>
      <c r="BN65">
        <v>12.9</v>
      </c>
      <c r="BO65">
        <v>12.9</v>
      </c>
      <c r="BP65">
        <v>12.9</v>
      </c>
      <c r="BQ65">
        <v>12.9</v>
      </c>
      <c r="BR65">
        <v>12.9</v>
      </c>
      <c r="BS65">
        <v>12.9</v>
      </c>
      <c r="BT65" s="8">
        <v>14.6</v>
      </c>
      <c r="BU65">
        <v>14.6</v>
      </c>
      <c r="BV65">
        <v>14.6</v>
      </c>
      <c r="BW65">
        <v>14.6</v>
      </c>
      <c r="BX65">
        <v>14.6</v>
      </c>
      <c r="BY65">
        <v>14.6</v>
      </c>
      <c r="BZ65">
        <v>14.6</v>
      </c>
      <c r="CA65">
        <v>14.6</v>
      </c>
      <c r="CB65">
        <v>14.6</v>
      </c>
      <c r="CC65">
        <v>14.6</v>
      </c>
      <c r="CD65">
        <v>14.6</v>
      </c>
      <c r="CE65">
        <v>14.6</v>
      </c>
    </row>
    <row r="66" spans="1:84" ht="12.75">
      <c r="A66" s="67">
        <v>14116332</v>
      </c>
      <c r="B66" s="67" t="s">
        <v>948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12.5</v>
      </c>
      <c r="AW66">
        <v>12.5</v>
      </c>
      <c r="AX66">
        <v>12.5</v>
      </c>
      <c r="AY66">
        <v>12.5</v>
      </c>
      <c r="AZ66">
        <v>12.5</v>
      </c>
      <c r="BA66">
        <v>12.5</v>
      </c>
      <c r="BB66">
        <v>12.5</v>
      </c>
      <c r="BC66">
        <v>12.5</v>
      </c>
      <c r="BD66">
        <v>12.5</v>
      </c>
      <c r="BE66">
        <v>12.5</v>
      </c>
      <c r="BF66">
        <v>12.5</v>
      </c>
      <c r="BG66">
        <v>12.5</v>
      </c>
      <c r="BH66">
        <v>12.5</v>
      </c>
      <c r="BI66">
        <v>12.5</v>
      </c>
      <c r="BJ66">
        <v>12.5</v>
      </c>
      <c r="BK66">
        <v>12.5</v>
      </c>
      <c r="BL66">
        <v>12.5</v>
      </c>
      <c r="BM66">
        <v>12.5</v>
      </c>
      <c r="BN66">
        <v>12.5</v>
      </c>
      <c r="BO66">
        <v>12.5</v>
      </c>
      <c r="BP66">
        <v>12.5</v>
      </c>
      <c r="BQ66">
        <v>12.5</v>
      </c>
      <c r="BR66">
        <v>12.5</v>
      </c>
      <c r="BS66">
        <v>12.5</v>
      </c>
      <c r="BT66" s="8">
        <v>14.6</v>
      </c>
      <c r="BU66">
        <v>14.6</v>
      </c>
      <c r="BV66">
        <v>14.6</v>
      </c>
      <c r="BW66">
        <v>14.6</v>
      </c>
      <c r="BX66">
        <v>14.6</v>
      </c>
      <c r="BY66">
        <v>14.6</v>
      </c>
      <c r="BZ66">
        <v>14.6</v>
      </c>
      <c r="CA66">
        <v>14.6</v>
      </c>
      <c r="CB66">
        <v>14.6</v>
      </c>
      <c r="CC66">
        <v>14.6</v>
      </c>
      <c r="CD66">
        <v>14.6</v>
      </c>
      <c r="CE66">
        <v>14.6</v>
      </c>
      <c r="CF66" t="s">
        <v>957</v>
      </c>
    </row>
    <row r="67" spans="1:84" ht="12.75">
      <c r="A67" s="144">
        <v>14115320</v>
      </c>
      <c r="B67" s="144" t="s">
        <v>949</v>
      </c>
      <c r="C67" s="145">
        <v>0</v>
      </c>
      <c r="D67" s="145">
        <v>0</v>
      </c>
      <c r="E67" s="145">
        <v>0</v>
      </c>
      <c r="F67" s="145">
        <v>0</v>
      </c>
      <c r="G67" s="145">
        <v>0</v>
      </c>
      <c r="H67" s="145">
        <v>0</v>
      </c>
      <c r="I67" s="145">
        <v>0</v>
      </c>
      <c r="J67" s="145">
        <v>0</v>
      </c>
      <c r="K67" s="145">
        <v>0</v>
      </c>
      <c r="L67" s="145">
        <v>0</v>
      </c>
      <c r="M67" s="145">
        <v>0</v>
      </c>
      <c r="N67" s="145">
        <v>0</v>
      </c>
      <c r="O67" s="145">
        <v>0</v>
      </c>
      <c r="P67" s="145">
        <v>0</v>
      </c>
      <c r="Q67" s="145">
        <v>0</v>
      </c>
      <c r="R67" s="145">
        <v>0</v>
      </c>
      <c r="S67" s="145">
        <v>0</v>
      </c>
      <c r="T67" s="145">
        <v>0</v>
      </c>
      <c r="U67" s="145">
        <v>0</v>
      </c>
      <c r="V67" s="145">
        <v>0</v>
      </c>
      <c r="W67" s="145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12.5</v>
      </c>
      <c r="AW67">
        <v>12.5</v>
      </c>
      <c r="AX67">
        <v>12.5</v>
      </c>
      <c r="AY67">
        <v>12.5</v>
      </c>
      <c r="AZ67">
        <v>12.5</v>
      </c>
      <c r="BA67">
        <v>12.5</v>
      </c>
      <c r="BB67">
        <v>12.5</v>
      </c>
      <c r="BC67">
        <v>12.5</v>
      </c>
      <c r="BD67">
        <v>12.5</v>
      </c>
      <c r="BE67">
        <v>12.5</v>
      </c>
      <c r="BF67">
        <v>12.5</v>
      </c>
      <c r="BG67">
        <v>12.5</v>
      </c>
      <c r="BH67">
        <v>12.5</v>
      </c>
      <c r="BI67">
        <v>12.5</v>
      </c>
      <c r="BJ67">
        <v>12.5</v>
      </c>
      <c r="BK67">
        <v>12.5</v>
      </c>
      <c r="BL67">
        <v>12.5</v>
      </c>
      <c r="BM67">
        <v>12.5</v>
      </c>
      <c r="BN67">
        <v>12.5</v>
      </c>
      <c r="BO67">
        <v>12.5</v>
      </c>
      <c r="BP67">
        <v>12.5</v>
      </c>
      <c r="BQ67">
        <v>12.5</v>
      </c>
      <c r="BR67">
        <v>12.5</v>
      </c>
      <c r="BS67">
        <v>12.5</v>
      </c>
      <c r="BT67" s="8">
        <v>14.6</v>
      </c>
      <c r="BU67">
        <v>14.6</v>
      </c>
      <c r="BV67">
        <v>14.6</v>
      </c>
      <c r="BW67">
        <v>14.6</v>
      </c>
      <c r="BX67">
        <v>14.6</v>
      </c>
      <c r="BY67">
        <v>14.6</v>
      </c>
      <c r="BZ67">
        <v>14.6</v>
      </c>
      <c r="CA67">
        <v>14.6</v>
      </c>
      <c r="CB67">
        <v>14.6</v>
      </c>
      <c r="CC67">
        <v>14.6</v>
      </c>
      <c r="CD67">
        <v>14.6</v>
      </c>
      <c r="CE67">
        <v>14.6</v>
      </c>
      <c r="CF67" t="s">
        <v>957</v>
      </c>
    </row>
    <row r="68" spans="1:85" ht="12.75">
      <c r="A68" s="68" t="s">
        <v>49</v>
      </c>
      <c r="B68" s="69" t="s">
        <v>50</v>
      </c>
      <c r="C68" s="69">
        <v>13.7</v>
      </c>
      <c r="D68" s="69">
        <v>13.7</v>
      </c>
      <c r="E68" s="69">
        <v>13.7</v>
      </c>
      <c r="F68" s="70">
        <v>0</v>
      </c>
      <c r="G68" s="69">
        <v>0</v>
      </c>
      <c r="H68" s="69">
        <v>0</v>
      </c>
      <c r="I68" s="69">
        <v>0</v>
      </c>
      <c r="J68" s="69">
        <v>0</v>
      </c>
      <c r="K68" s="69">
        <v>0</v>
      </c>
      <c r="L68" s="69">
        <v>0</v>
      </c>
      <c r="M68" s="69">
        <v>0</v>
      </c>
      <c r="N68" s="69">
        <v>0</v>
      </c>
      <c r="O68" s="69">
        <v>0</v>
      </c>
      <c r="P68" s="69">
        <v>0</v>
      </c>
      <c r="Q68" s="69">
        <v>0</v>
      </c>
      <c r="R68" s="69">
        <v>0</v>
      </c>
      <c r="S68" s="69">
        <v>0</v>
      </c>
      <c r="T68" s="69">
        <v>0</v>
      </c>
      <c r="U68" s="69">
        <v>0</v>
      </c>
      <c r="V68" s="69">
        <v>0</v>
      </c>
      <c r="W68" s="69">
        <v>0</v>
      </c>
      <c r="X68" s="69">
        <v>0</v>
      </c>
      <c r="Y68" s="69">
        <v>0</v>
      </c>
      <c r="Z68" s="69">
        <v>0</v>
      </c>
      <c r="AA68" s="69">
        <v>0</v>
      </c>
      <c r="AB68" s="69">
        <v>0</v>
      </c>
      <c r="AC68" s="69">
        <v>0</v>
      </c>
      <c r="AD68" s="69">
        <v>0</v>
      </c>
      <c r="AE68" s="69">
        <v>0</v>
      </c>
      <c r="AF68" s="69">
        <v>0</v>
      </c>
      <c r="AG68" s="69">
        <v>0</v>
      </c>
      <c r="AH68" s="69">
        <v>0</v>
      </c>
      <c r="AI68" s="69">
        <v>0</v>
      </c>
      <c r="AJ68" s="69">
        <v>0</v>
      </c>
      <c r="AK68" s="69">
        <v>0</v>
      </c>
      <c r="AL68" s="69">
        <v>0</v>
      </c>
      <c r="AM68" s="69">
        <v>0</v>
      </c>
      <c r="AN68" s="69">
        <v>0</v>
      </c>
      <c r="AO68" s="69">
        <v>0</v>
      </c>
      <c r="AP68" s="69">
        <v>0</v>
      </c>
      <c r="AQ68" s="69">
        <v>0</v>
      </c>
      <c r="AR68" s="69">
        <v>0</v>
      </c>
      <c r="AS68" s="69">
        <v>0</v>
      </c>
      <c r="AT68" s="69">
        <v>0</v>
      </c>
      <c r="AU68" s="69">
        <v>0</v>
      </c>
      <c r="AV68" s="69">
        <v>0</v>
      </c>
      <c r="AW68" s="69">
        <v>0</v>
      </c>
      <c r="AX68" s="69">
        <v>0</v>
      </c>
      <c r="AY68" s="69">
        <v>0</v>
      </c>
      <c r="AZ68" s="69">
        <v>0</v>
      </c>
      <c r="BA68" s="69">
        <v>0</v>
      </c>
      <c r="BB68" s="69">
        <v>0</v>
      </c>
      <c r="BC68" s="69">
        <v>0</v>
      </c>
      <c r="BD68" s="69">
        <v>0</v>
      </c>
      <c r="BE68" s="69">
        <v>0</v>
      </c>
      <c r="BF68" s="69">
        <v>0</v>
      </c>
      <c r="BG68" s="69">
        <v>0</v>
      </c>
      <c r="BH68" s="69">
        <v>0</v>
      </c>
      <c r="BI68" s="69">
        <v>0</v>
      </c>
      <c r="BJ68" s="69">
        <v>0</v>
      </c>
      <c r="BK68" s="69">
        <v>0</v>
      </c>
      <c r="BL68" s="69">
        <v>0</v>
      </c>
      <c r="BM68" s="69">
        <v>0</v>
      </c>
      <c r="BN68" s="69">
        <v>0</v>
      </c>
      <c r="BO68" s="69">
        <v>0</v>
      </c>
      <c r="BP68" s="69">
        <v>0</v>
      </c>
      <c r="BQ68" s="69">
        <v>0</v>
      </c>
      <c r="BR68" s="69">
        <v>0</v>
      </c>
      <c r="BS68" s="69">
        <v>0</v>
      </c>
      <c r="BT68" s="8">
        <v>0</v>
      </c>
      <c r="BU68" s="69">
        <v>0</v>
      </c>
      <c r="BV68" s="69">
        <v>0</v>
      </c>
      <c r="BW68" s="69">
        <v>0</v>
      </c>
      <c r="BX68" s="69">
        <v>0</v>
      </c>
      <c r="BY68" s="69">
        <v>0</v>
      </c>
      <c r="BZ68" s="69">
        <v>0</v>
      </c>
      <c r="CA68" s="69">
        <v>0</v>
      </c>
      <c r="CB68" s="69">
        <v>0</v>
      </c>
      <c r="CC68" s="69">
        <v>0</v>
      </c>
      <c r="CD68" s="69">
        <v>0</v>
      </c>
      <c r="CE68" s="69">
        <v>0</v>
      </c>
      <c r="CF68" t="s">
        <v>780</v>
      </c>
      <c r="CG68" t="s">
        <v>781</v>
      </c>
    </row>
    <row r="69" spans="1:83" ht="12.75">
      <c r="A69" s="68" t="s">
        <v>51</v>
      </c>
      <c r="B69" s="69" t="s">
        <v>52</v>
      </c>
      <c r="C69" s="69">
        <v>12.8</v>
      </c>
      <c r="D69" s="69">
        <v>12.8</v>
      </c>
      <c r="E69" s="69">
        <v>12.8</v>
      </c>
      <c r="F69" s="69">
        <v>12.8</v>
      </c>
      <c r="G69" s="70">
        <v>13.3</v>
      </c>
      <c r="H69" s="69">
        <v>13.3</v>
      </c>
      <c r="I69" s="69">
        <v>13.3</v>
      </c>
      <c r="J69" s="69">
        <v>13.3</v>
      </c>
      <c r="K69" s="69">
        <v>13.3</v>
      </c>
      <c r="L69" s="69">
        <v>13.3</v>
      </c>
      <c r="M69" s="69">
        <v>13.3</v>
      </c>
      <c r="N69" s="69">
        <v>13.3</v>
      </c>
      <c r="O69" s="69">
        <v>13.3</v>
      </c>
      <c r="P69" s="69">
        <v>13.3</v>
      </c>
      <c r="Q69" s="69">
        <v>13.3</v>
      </c>
      <c r="R69" s="69">
        <v>13.3</v>
      </c>
      <c r="S69" s="69">
        <v>13.3</v>
      </c>
      <c r="T69" s="69">
        <v>13.3</v>
      </c>
      <c r="U69" s="69">
        <v>13.3</v>
      </c>
      <c r="V69" s="69">
        <v>13.3</v>
      </c>
      <c r="W69" s="70">
        <v>13.6</v>
      </c>
      <c r="X69">
        <v>13.6</v>
      </c>
      <c r="Y69">
        <v>13.6</v>
      </c>
      <c r="Z69">
        <v>13.6</v>
      </c>
      <c r="AA69">
        <v>13.6</v>
      </c>
      <c r="AB69">
        <v>13.6</v>
      </c>
      <c r="AC69">
        <v>13.6</v>
      </c>
      <c r="AD69" s="77">
        <v>12.7</v>
      </c>
      <c r="AE69">
        <v>12.7</v>
      </c>
      <c r="AF69">
        <v>12.7</v>
      </c>
      <c r="AG69">
        <v>12.7</v>
      </c>
      <c r="AH69">
        <v>12.7</v>
      </c>
      <c r="AI69">
        <v>12.7</v>
      </c>
      <c r="AJ69">
        <v>12.7</v>
      </c>
      <c r="AK69">
        <v>12.7</v>
      </c>
      <c r="AL69">
        <v>12.7</v>
      </c>
      <c r="AM69" s="77">
        <v>13</v>
      </c>
      <c r="AN69">
        <v>13</v>
      </c>
      <c r="AO69">
        <v>13</v>
      </c>
      <c r="AP69">
        <v>13</v>
      </c>
      <c r="AQ69">
        <v>13</v>
      </c>
      <c r="AR69">
        <v>13</v>
      </c>
      <c r="AS69">
        <v>13</v>
      </c>
      <c r="AT69">
        <v>13</v>
      </c>
      <c r="AU69">
        <v>13</v>
      </c>
      <c r="AV69" s="77">
        <v>13.8</v>
      </c>
      <c r="AW69">
        <v>13.8</v>
      </c>
      <c r="AX69">
        <v>13.8</v>
      </c>
      <c r="AY69">
        <v>13.8</v>
      </c>
      <c r="AZ69">
        <v>13.8</v>
      </c>
      <c r="BA69">
        <v>13.8</v>
      </c>
      <c r="BB69">
        <v>13.8</v>
      </c>
      <c r="BC69">
        <v>13.8</v>
      </c>
      <c r="BD69">
        <v>13.8</v>
      </c>
      <c r="BE69">
        <v>13.8</v>
      </c>
      <c r="BF69">
        <v>13.8</v>
      </c>
      <c r="BG69">
        <v>13.8</v>
      </c>
      <c r="BH69">
        <v>13.8</v>
      </c>
      <c r="BI69">
        <v>13.8</v>
      </c>
      <c r="BJ69">
        <v>13.8</v>
      </c>
      <c r="BK69">
        <v>13.8</v>
      </c>
      <c r="BL69">
        <v>13.8</v>
      </c>
      <c r="BM69">
        <v>13.8</v>
      </c>
      <c r="BN69">
        <v>13.8</v>
      </c>
      <c r="BO69" s="77">
        <v>14.1</v>
      </c>
      <c r="BP69">
        <v>14.1</v>
      </c>
      <c r="BQ69">
        <v>14.1</v>
      </c>
      <c r="BR69">
        <v>14.1</v>
      </c>
      <c r="BS69">
        <v>14.1</v>
      </c>
      <c r="BT69" s="8">
        <v>14.6</v>
      </c>
      <c r="BU69">
        <v>14.6</v>
      </c>
      <c r="BV69">
        <v>14.6</v>
      </c>
      <c r="BW69">
        <v>14.6</v>
      </c>
      <c r="BX69">
        <v>14.6</v>
      </c>
      <c r="BY69">
        <v>14.6</v>
      </c>
      <c r="BZ69">
        <v>14.6</v>
      </c>
      <c r="CA69">
        <v>14.6</v>
      </c>
      <c r="CB69">
        <v>14.6</v>
      </c>
      <c r="CC69">
        <v>14.6</v>
      </c>
      <c r="CD69">
        <v>14.6</v>
      </c>
      <c r="CE69">
        <v>14.6</v>
      </c>
    </row>
    <row r="70" spans="1:83" ht="12.75">
      <c r="A70" s="68" t="s">
        <v>53</v>
      </c>
      <c r="B70" s="69" t="s">
        <v>54</v>
      </c>
      <c r="C70" s="69">
        <v>12.8</v>
      </c>
      <c r="D70" s="69">
        <v>12.8</v>
      </c>
      <c r="E70" s="69">
        <v>12.8</v>
      </c>
      <c r="F70" s="69">
        <v>12.8</v>
      </c>
      <c r="G70" s="70">
        <v>13.3</v>
      </c>
      <c r="H70" s="69">
        <v>13.3</v>
      </c>
      <c r="I70" s="69">
        <v>13.3</v>
      </c>
      <c r="J70" s="69">
        <v>13.3</v>
      </c>
      <c r="K70" s="69">
        <v>13.3</v>
      </c>
      <c r="L70" s="69">
        <v>13.3</v>
      </c>
      <c r="M70" s="69">
        <v>13.3</v>
      </c>
      <c r="N70" s="69">
        <v>13.3</v>
      </c>
      <c r="O70" s="69">
        <v>13.3</v>
      </c>
      <c r="P70" s="69">
        <v>13.3</v>
      </c>
      <c r="Q70" s="69">
        <v>13.3</v>
      </c>
      <c r="R70" s="69">
        <v>13.3</v>
      </c>
      <c r="S70" s="69">
        <v>13.3</v>
      </c>
      <c r="T70" s="69">
        <v>13.3</v>
      </c>
      <c r="U70" s="69">
        <v>13.3</v>
      </c>
      <c r="V70" s="69">
        <v>13.3</v>
      </c>
      <c r="W70" s="70">
        <v>13.6</v>
      </c>
      <c r="X70">
        <v>13.6</v>
      </c>
      <c r="Y70">
        <v>13.6</v>
      </c>
      <c r="Z70">
        <v>13.6</v>
      </c>
      <c r="AA70">
        <v>13.6</v>
      </c>
      <c r="AB70">
        <v>13.6</v>
      </c>
      <c r="AC70">
        <v>13.6</v>
      </c>
      <c r="AD70" s="77">
        <v>12.7</v>
      </c>
      <c r="AE70">
        <v>12.7</v>
      </c>
      <c r="AF70">
        <v>12.7</v>
      </c>
      <c r="AG70">
        <v>12.7</v>
      </c>
      <c r="AH70">
        <v>12.7</v>
      </c>
      <c r="AI70">
        <v>12.7</v>
      </c>
      <c r="AJ70">
        <v>12.7</v>
      </c>
      <c r="AK70">
        <v>12.7</v>
      </c>
      <c r="AL70">
        <v>12.7</v>
      </c>
      <c r="AM70" s="77">
        <v>13</v>
      </c>
      <c r="AN70">
        <v>13</v>
      </c>
      <c r="AO70">
        <v>13</v>
      </c>
      <c r="AP70">
        <v>13</v>
      </c>
      <c r="AQ70">
        <v>13</v>
      </c>
      <c r="AR70">
        <v>13</v>
      </c>
      <c r="AS70">
        <v>13</v>
      </c>
      <c r="AT70">
        <v>13</v>
      </c>
      <c r="AU70">
        <v>13</v>
      </c>
      <c r="AV70" s="77">
        <v>13.8</v>
      </c>
      <c r="AW70">
        <v>13.8</v>
      </c>
      <c r="AX70">
        <v>13.8</v>
      </c>
      <c r="AY70">
        <v>13.8</v>
      </c>
      <c r="AZ70">
        <v>13.8</v>
      </c>
      <c r="BA70">
        <v>13.8</v>
      </c>
      <c r="BB70">
        <v>13.8</v>
      </c>
      <c r="BC70">
        <v>13.8</v>
      </c>
      <c r="BD70">
        <v>13.8</v>
      </c>
      <c r="BE70">
        <v>13.8</v>
      </c>
      <c r="BF70">
        <v>13.8</v>
      </c>
      <c r="BG70">
        <v>13.8</v>
      </c>
      <c r="BH70">
        <v>13.8</v>
      </c>
      <c r="BI70">
        <v>13.8</v>
      </c>
      <c r="BJ70">
        <v>13.8</v>
      </c>
      <c r="BK70">
        <v>13.8</v>
      </c>
      <c r="BL70">
        <v>13.8</v>
      </c>
      <c r="BM70">
        <v>13.8</v>
      </c>
      <c r="BN70">
        <v>13.8</v>
      </c>
      <c r="BO70" s="77">
        <v>14.1</v>
      </c>
      <c r="BP70">
        <v>14.1</v>
      </c>
      <c r="BQ70">
        <v>14.1</v>
      </c>
      <c r="BR70">
        <v>14.1</v>
      </c>
      <c r="BS70">
        <v>14.1</v>
      </c>
      <c r="BT70" s="8">
        <v>14.6</v>
      </c>
      <c r="BU70">
        <v>14.6</v>
      </c>
      <c r="BV70">
        <v>14.6</v>
      </c>
      <c r="BW70">
        <v>14.6</v>
      </c>
      <c r="BX70">
        <v>14.6</v>
      </c>
      <c r="BY70">
        <v>14.6</v>
      </c>
      <c r="BZ70">
        <v>14.6</v>
      </c>
      <c r="CA70">
        <v>14.6</v>
      </c>
      <c r="CB70">
        <v>14.6</v>
      </c>
      <c r="CC70">
        <v>14.6</v>
      </c>
      <c r="CD70">
        <v>14.6</v>
      </c>
      <c r="CE70">
        <v>14.6</v>
      </c>
    </row>
    <row r="71" spans="1:85" ht="12.75">
      <c r="A71" s="7" t="s">
        <v>55</v>
      </c>
      <c r="B71" s="8" t="s">
        <v>56</v>
      </c>
      <c r="C71" s="8">
        <v>12.9</v>
      </c>
      <c r="D71" s="8">
        <v>12.9</v>
      </c>
      <c r="E71" s="8">
        <v>12.9</v>
      </c>
      <c r="F71" s="8">
        <v>12.9</v>
      </c>
      <c r="G71" s="8">
        <v>12.9</v>
      </c>
      <c r="H71" s="8">
        <v>12.9</v>
      </c>
      <c r="I71" s="8">
        <v>12.9</v>
      </c>
      <c r="J71" s="8">
        <v>12.9</v>
      </c>
      <c r="K71" s="8">
        <v>12.9</v>
      </c>
      <c r="L71" s="64">
        <v>13.6</v>
      </c>
      <c r="M71" s="8">
        <v>13.6</v>
      </c>
      <c r="N71" s="8">
        <v>13.6</v>
      </c>
      <c r="O71" s="8">
        <v>13.6</v>
      </c>
      <c r="P71" s="8">
        <v>13.6</v>
      </c>
      <c r="Q71" s="8">
        <v>13.6</v>
      </c>
      <c r="R71" s="8">
        <v>13.6</v>
      </c>
      <c r="S71" s="8">
        <v>13.6</v>
      </c>
      <c r="T71" s="8">
        <v>13.6</v>
      </c>
      <c r="U71" s="8">
        <v>13.6</v>
      </c>
      <c r="V71" s="8">
        <v>13.6</v>
      </c>
      <c r="W71" s="8">
        <v>13.6</v>
      </c>
      <c r="X71" s="66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 s="8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 t="s">
        <v>780</v>
      </c>
      <c r="CG71" t="s">
        <v>875</v>
      </c>
    </row>
    <row r="72" spans="1:83" ht="12.75">
      <c r="A72" s="67">
        <v>88571250</v>
      </c>
      <c r="B72" s="67" t="s">
        <v>809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 s="66">
        <v>13.4</v>
      </c>
      <c r="J72">
        <v>13.4</v>
      </c>
      <c r="K72">
        <v>13.4</v>
      </c>
      <c r="L72" s="66">
        <v>12.9</v>
      </c>
      <c r="M72" s="55">
        <v>12.9</v>
      </c>
      <c r="N72" s="55">
        <v>12.9</v>
      </c>
      <c r="O72" s="55">
        <v>12.9</v>
      </c>
      <c r="P72" s="55">
        <v>12.9</v>
      </c>
      <c r="Q72" s="55">
        <v>12.9</v>
      </c>
      <c r="R72" s="55">
        <v>12.9</v>
      </c>
      <c r="S72">
        <v>12.9</v>
      </c>
      <c r="T72">
        <v>12.9</v>
      </c>
      <c r="U72">
        <v>12.9</v>
      </c>
      <c r="V72">
        <v>12.9</v>
      </c>
      <c r="W72">
        <v>12.9</v>
      </c>
      <c r="X72">
        <v>12.9</v>
      </c>
      <c r="Y72">
        <v>12.9</v>
      </c>
      <c r="Z72">
        <v>12.9</v>
      </c>
      <c r="AA72">
        <v>12.9</v>
      </c>
      <c r="AB72">
        <v>12.9</v>
      </c>
      <c r="AC72">
        <v>12.9</v>
      </c>
      <c r="AD72" s="77">
        <v>12</v>
      </c>
      <c r="AE72">
        <v>12</v>
      </c>
      <c r="AF72">
        <v>12</v>
      </c>
      <c r="AG72">
        <v>12</v>
      </c>
      <c r="AH72">
        <v>12</v>
      </c>
      <c r="AI72">
        <v>12</v>
      </c>
      <c r="AJ72" s="77">
        <v>12.3</v>
      </c>
      <c r="AK72">
        <v>12.3</v>
      </c>
      <c r="AL72">
        <v>12.3</v>
      </c>
      <c r="AM72">
        <v>12.3</v>
      </c>
      <c r="AN72">
        <v>12.3</v>
      </c>
      <c r="AO72">
        <v>12.3</v>
      </c>
      <c r="AP72">
        <v>12.3</v>
      </c>
      <c r="AQ72">
        <v>12.3</v>
      </c>
      <c r="AR72">
        <v>12.3</v>
      </c>
      <c r="AS72">
        <v>12.3</v>
      </c>
      <c r="AT72">
        <v>12.3</v>
      </c>
      <c r="AU72">
        <v>12.3</v>
      </c>
      <c r="AV72" s="77">
        <v>12.9</v>
      </c>
      <c r="AW72">
        <v>12.9</v>
      </c>
      <c r="AX72">
        <v>12.9</v>
      </c>
      <c r="AY72">
        <v>12.9</v>
      </c>
      <c r="AZ72">
        <v>12.9</v>
      </c>
      <c r="BA72">
        <v>12.9</v>
      </c>
      <c r="BB72">
        <v>12.9</v>
      </c>
      <c r="BC72">
        <v>12.9</v>
      </c>
      <c r="BD72">
        <v>12.9</v>
      </c>
      <c r="BE72">
        <v>12.9</v>
      </c>
      <c r="BF72">
        <v>12.9</v>
      </c>
      <c r="BG72">
        <v>12.9</v>
      </c>
      <c r="BH72">
        <v>12.9</v>
      </c>
      <c r="BI72">
        <v>12.9</v>
      </c>
      <c r="BJ72">
        <v>12.9</v>
      </c>
      <c r="BK72">
        <v>12.9</v>
      </c>
      <c r="BL72" s="77">
        <v>13.5</v>
      </c>
      <c r="BM72">
        <v>13.5</v>
      </c>
      <c r="BN72">
        <v>13.5</v>
      </c>
      <c r="BO72">
        <v>13.5</v>
      </c>
      <c r="BP72">
        <v>13.5</v>
      </c>
      <c r="BQ72">
        <v>13.5</v>
      </c>
      <c r="BR72">
        <v>13.5</v>
      </c>
      <c r="BS72">
        <v>13.5</v>
      </c>
      <c r="BT72" s="8">
        <v>14.6</v>
      </c>
      <c r="BU72">
        <v>14.6</v>
      </c>
      <c r="BV72">
        <v>14.6</v>
      </c>
      <c r="BW72">
        <v>14.6</v>
      </c>
      <c r="BX72">
        <v>14.6</v>
      </c>
      <c r="BY72">
        <v>14.6</v>
      </c>
      <c r="BZ72">
        <v>14.6</v>
      </c>
      <c r="CA72">
        <v>14.6</v>
      </c>
      <c r="CB72">
        <v>14.6</v>
      </c>
      <c r="CC72">
        <v>14.6</v>
      </c>
      <c r="CD72">
        <v>14.6</v>
      </c>
      <c r="CE72">
        <v>14.6</v>
      </c>
    </row>
    <row r="73" spans="1:83" ht="12.75">
      <c r="A73" s="7" t="s">
        <v>808</v>
      </c>
      <c r="B73" s="67" t="s">
        <v>809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 s="66">
        <v>13.4</v>
      </c>
      <c r="J73">
        <v>13.4</v>
      </c>
      <c r="K73">
        <v>13.4</v>
      </c>
      <c r="L73" s="66">
        <v>12.9</v>
      </c>
      <c r="M73" s="55">
        <v>12.9</v>
      </c>
      <c r="N73" s="55">
        <v>12.9</v>
      </c>
      <c r="O73" s="55">
        <v>12.9</v>
      </c>
      <c r="P73" s="55">
        <v>12.9</v>
      </c>
      <c r="Q73" s="55">
        <v>12.9</v>
      </c>
      <c r="R73" s="55">
        <v>12.9</v>
      </c>
      <c r="S73">
        <v>12.9</v>
      </c>
      <c r="T73">
        <v>12.9</v>
      </c>
      <c r="U73">
        <v>12.9</v>
      </c>
      <c r="V73">
        <v>12.9</v>
      </c>
      <c r="W73">
        <v>12.9</v>
      </c>
      <c r="X73">
        <v>12.9</v>
      </c>
      <c r="Y73">
        <v>12.9</v>
      </c>
      <c r="Z73">
        <v>12.9</v>
      </c>
      <c r="AA73">
        <v>12.9</v>
      </c>
      <c r="AB73">
        <v>12.9</v>
      </c>
      <c r="AC73">
        <v>12.9</v>
      </c>
      <c r="AD73" s="77">
        <v>12</v>
      </c>
      <c r="AE73">
        <v>12</v>
      </c>
      <c r="AF73">
        <v>12</v>
      </c>
      <c r="AG73">
        <v>12</v>
      </c>
      <c r="AH73">
        <v>12</v>
      </c>
      <c r="AI73">
        <v>12</v>
      </c>
      <c r="AJ73" s="77">
        <v>12.3</v>
      </c>
      <c r="AK73">
        <v>12.3</v>
      </c>
      <c r="AL73">
        <v>12.3</v>
      </c>
      <c r="AM73">
        <v>12.3</v>
      </c>
      <c r="AN73">
        <v>12.3</v>
      </c>
      <c r="AO73">
        <v>12.3</v>
      </c>
      <c r="AP73">
        <v>12.3</v>
      </c>
      <c r="AQ73">
        <v>12.3</v>
      </c>
      <c r="AR73">
        <v>12.3</v>
      </c>
      <c r="AS73">
        <v>12.3</v>
      </c>
      <c r="AT73">
        <v>12.3</v>
      </c>
      <c r="AU73">
        <v>12.3</v>
      </c>
      <c r="AV73" s="77">
        <v>12.9</v>
      </c>
      <c r="AW73">
        <v>12.9</v>
      </c>
      <c r="AX73">
        <v>12.9</v>
      </c>
      <c r="AY73">
        <v>12.9</v>
      </c>
      <c r="AZ73">
        <v>12.9</v>
      </c>
      <c r="BA73">
        <v>12.9</v>
      </c>
      <c r="BB73">
        <v>12.9</v>
      </c>
      <c r="BC73">
        <v>12.9</v>
      </c>
      <c r="BD73">
        <v>12.9</v>
      </c>
      <c r="BE73">
        <v>12.9</v>
      </c>
      <c r="BF73">
        <v>12.9</v>
      </c>
      <c r="BG73">
        <v>12.9</v>
      </c>
      <c r="BH73">
        <v>12.9</v>
      </c>
      <c r="BI73">
        <v>12.9</v>
      </c>
      <c r="BJ73">
        <v>12.9</v>
      </c>
      <c r="BK73">
        <v>12.9</v>
      </c>
      <c r="BL73" s="77">
        <v>13.5</v>
      </c>
      <c r="BM73">
        <v>13.5</v>
      </c>
      <c r="BN73">
        <v>13.5</v>
      </c>
      <c r="BO73">
        <v>13.5</v>
      </c>
      <c r="BP73">
        <v>13.5</v>
      </c>
      <c r="BQ73">
        <v>13.5</v>
      </c>
      <c r="BR73">
        <v>13.5</v>
      </c>
      <c r="BS73">
        <v>13.5</v>
      </c>
      <c r="BT73" s="8">
        <v>14.6</v>
      </c>
      <c r="BU73">
        <v>14.6</v>
      </c>
      <c r="BV73">
        <v>14.6</v>
      </c>
      <c r="BW73">
        <v>14.6</v>
      </c>
      <c r="BX73">
        <v>14.6</v>
      </c>
      <c r="BY73">
        <v>14.6</v>
      </c>
      <c r="BZ73">
        <v>14.6</v>
      </c>
      <c r="CA73">
        <v>14.6</v>
      </c>
      <c r="CB73">
        <v>14.6</v>
      </c>
      <c r="CC73">
        <v>14.6</v>
      </c>
      <c r="CD73">
        <v>14.6</v>
      </c>
      <c r="CE73">
        <v>14.6</v>
      </c>
    </row>
    <row r="74" spans="1:83" ht="12.75">
      <c r="A74" s="68" t="s">
        <v>57</v>
      </c>
      <c r="B74" s="69" t="s">
        <v>58</v>
      </c>
      <c r="C74" s="69">
        <v>13.6</v>
      </c>
      <c r="D74" s="69">
        <v>13.6</v>
      </c>
      <c r="E74" s="69">
        <v>13.6</v>
      </c>
      <c r="F74" s="69">
        <v>13.6</v>
      </c>
      <c r="G74" s="69">
        <v>13.6</v>
      </c>
      <c r="H74" s="69">
        <v>13.6</v>
      </c>
      <c r="I74" s="69">
        <v>13.6</v>
      </c>
      <c r="J74" s="69">
        <v>13.6</v>
      </c>
      <c r="K74" s="69">
        <v>13.6</v>
      </c>
      <c r="L74" s="69">
        <v>13.6</v>
      </c>
      <c r="M74" s="69">
        <v>13.6</v>
      </c>
      <c r="N74" s="69">
        <v>13.6</v>
      </c>
      <c r="O74" s="69">
        <v>13.6</v>
      </c>
      <c r="P74" s="69">
        <v>13.6</v>
      </c>
      <c r="Q74" s="69">
        <v>13.6</v>
      </c>
      <c r="R74" s="69">
        <v>13.6</v>
      </c>
      <c r="S74" s="69">
        <v>13.6</v>
      </c>
      <c r="T74" s="69">
        <v>13.6</v>
      </c>
      <c r="U74" s="69">
        <v>13.6</v>
      </c>
      <c r="V74" s="69">
        <v>13.6</v>
      </c>
      <c r="W74" s="69">
        <v>13.6</v>
      </c>
      <c r="X74">
        <v>13.6</v>
      </c>
      <c r="Y74">
        <v>13.6</v>
      </c>
      <c r="Z74">
        <v>13.6</v>
      </c>
      <c r="AA74">
        <v>13.6</v>
      </c>
      <c r="AB74">
        <v>13.6</v>
      </c>
      <c r="AC74">
        <v>13.6</v>
      </c>
      <c r="AD74" s="77">
        <v>12.7</v>
      </c>
      <c r="AE74">
        <v>12.7</v>
      </c>
      <c r="AF74">
        <v>12.7</v>
      </c>
      <c r="AG74">
        <v>12.7</v>
      </c>
      <c r="AH74">
        <v>12.7</v>
      </c>
      <c r="AI74">
        <v>12.7</v>
      </c>
      <c r="AJ74">
        <v>12.7</v>
      </c>
      <c r="AK74">
        <v>12.7</v>
      </c>
      <c r="AL74">
        <v>12.7</v>
      </c>
      <c r="AM74">
        <v>12.7</v>
      </c>
      <c r="AN74">
        <v>12.7</v>
      </c>
      <c r="AO74">
        <v>12.7</v>
      </c>
      <c r="AP74">
        <v>12.7</v>
      </c>
      <c r="AQ74">
        <v>12.7</v>
      </c>
      <c r="AR74">
        <v>12.7</v>
      </c>
      <c r="AS74">
        <v>12.7</v>
      </c>
      <c r="AT74">
        <v>12.7</v>
      </c>
      <c r="AU74">
        <v>12.7</v>
      </c>
      <c r="AV74" s="77">
        <v>13.2</v>
      </c>
      <c r="AW74">
        <v>13.2</v>
      </c>
      <c r="AX74">
        <v>13.2</v>
      </c>
      <c r="AY74">
        <v>13.2</v>
      </c>
      <c r="AZ74">
        <v>13.2</v>
      </c>
      <c r="BA74">
        <v>13.2</v>
      </c>
      <c r="BB74">
        <v>13.2</v>
      </c>
      <c r="BC74">
        <v>13.2</v>
      </c>
      <c r="BD74">
        <v>13.2</v>
      </c>
      <c r="BE74">
        <v>13.2</v>
      </c>
      <c r="BF74">
        <v>13.2</v>
      </c>
      <c r="BG74">
        <v>13.2</v>
      </c>
      <c r="BH74" s="77">
        <v>13.7</v>
      </c>
      <c r="BI74">
        <v>13.7</v>
      </c>
      <c r="BJ74">
        <v>13.7</v>
      </c>
      <c r="BK74">
        <v>13.7</v>
      </c>
      <c r="BL74">
        <v>13.7</v>
      </c>
      <c r="BM74">
        <v>13.7</v>
      </c>
      <c r="BN74">
        <v>13.7</v>
      </c>
      <c r="BO74">
        <v>13.7</v>
      </c>
      <c r="BP74">
        <v>13.7</v>
      </c>
      <c r="BQ74">
        <v>13.7</v>
      </c>
      <c r="BR74">
        <v>13.7</v>
      </c>
      <c r="BS74">
        <v>13.7</v>
      </c>
      <c r="BT74" s="8">
        <v>14.6</v>
      </c>
      <c r="BU74">
        <v>14.6</v>
      </c>
      <c r="BV74">
        <v>14.6</v>
      </c>
      <c r="BW74">
        <v>14.6</v>
      </c>
      <c r="BX74">
        <v>14.6</v>
      </c>
      <c r="BY74">
        <v>14.6</v>
      </c>
      <c r="BZ74">
        <v>14.6</v>
      </c>
      <c r="CA74">
        <v>14.6</v>
      </c>
      <c r="CB74">
        <v>14.6</v>
      </c>
      <c r="CC74">
        <v>14.6</v>
      </c>
      <c r="CD74">
        <v>14.6</v>
      </c>
      <c r="CE74">
        <v>14.6</v>
      </c>
    </row>
    <row r="75" spans="1:83" ht="12.75">
      <c r="A75" s="68" t="s">
        <v>59</v>
      </c>
      <c r="B75" s="69" t="s">
        <v>60</v>
      </c>
      <c r="C75" s="69">
        <v>13.4</v>
      </c>
      <c r="D75" s="69">
        <v>13.4</v>
      </c>
      <c r="E75" s="69">
        <v>13.4</v>
      </c>
      <c r="F75" s="69">
        <v>13.4</v>
      </c>
      <c r="G75" s="69">
        <v>13.4</v>
      </c>
      <c r="H75" s="69">
        <v>13.4</v>
      </c>
      <c r="I75" s="69">
        <v>13.4</v>
      </c>
      <c r="J75" s="69">
        <v>13.4</v>
      </c>
      <c r="K75" s="69">
        <v>13.4</v>
      </c>
      <c r="L75" s="69">
        <v>13.4</v>
      </c>
      <c r="M75" s="69">
        <v>13.4</v>
      </c>
      <c r="N75" s="69">
        <v>13.4</v>
      </c>
      <c r="O75" s="69">
        <v>13.4</v>
      </c>
      <c r="P75" s="69">
        <v>13.4</v>
      </c>
      <c r="Q75" s="69">
        <v>13.4</v>
      </c>
      <c r="R75" s="69">
        <v>13.4</v>
      </c>
      <c r="S75" s="69">
        <v>13.4</v>
      </c>
      <c r="T75" s="69">
        <v>13.4</v>
      </c>
      <c r="U75" s="69">
        <v>13.4</v>
      </c>
      <c r="V75" s="69">
        <v>13.4</v>
      </c>
      <c r="W75" s="69">
        <v>13.4</v>
      </c>
      <c r="X75" s="66">
        <v>13.1</v>
      </c>
      <c r="Y75">
        <v>13.1</v>
      </c>
      <c r="Z75">
        <v>13.1</v>
      </c>
      <c r="AA75">
        <v>13.1</v>
      </c>
      <c r="AB75">
        <v>13.1</v>
      </c>
      <c r="AC75">
        <v>13.1</v>
      </c>
      <c r="AD75" s="77">
        <v>12.2</v>
      </c>
      <c r="AE75">
        <v>12.2</v>
      </c>
      <c r="AF75">
        <v>12.2</v>
      </c>
      <c r="AG75">
        <v>12.2</v>
      </c>
      <c r="AH75">
        <v>12.2</v>
      </c>
      <c r="AI75">
        <v>12.2</v>
      </c>
      <c r="AJ75">
        <v>12.2</v>
      </c>
      <c r="AK75">
        <v>12.2</v>
      </c>
      <c r="AL75">
        <v>12.2</v>
      </c>
      <c r="AM75">
        <v>12.2</v>
      </c>
      <c r="AN75">
        <v>12.2</v>
      </c>
      <c r="AO75">
        <v>12.2</v>
      </c>
      <c r="AP75">
        <v>12.2</v>
      </c>
      <c r="AQ75">
        <v>12.2</v>
      </c>
      <c r="AR75" s="77">
        <v>11.8</v>
      </c>
      <c r="AS75">
        <v>11.8</v>
      </c>
      <c r="AT75">
        <v>11.8</v>
      </c>
      <c r="AU75">
        <v>11.8</v>
      </c>
      <c r="AV75">
        <v>11.8</v>
      </c>
      <c r="AW75">
        <v>11.8</v>
      </c>
      <c r="AX75">
        <v>11.8</v>
      </c>
      <c r="AY75">
        <v>11.8</v>
      </c>
      <c r="AZ75">
        <v>11.8</v>
      </c>
      <c r="BA75">
        <v>11.8</v>
      </c>
      <c r="BB75" s="81">
        <v>12.6</v>
      </c>
      <c r="BC75">
        <v>12.6</v>
      </c>
      <c r="BD75">
        <v>12.6</v>
      </c>
      <c r="BE75">
        <v>12.6</v>
      </c>
      <c r="BF75">
        <v>12.6</v>
      </c>
      <c r="BG75">
        <v>12.6</v>
      </c>
      <c r="BH75" s="77">
        <v>13.2</v>
      </c>
      <c r="BI75">
        <v>13.2</v>
      </c>
      <c r="BJ75">
        <v>13.2</v>
      </c>
      <c r="BK75">
        <v>13.2</v>
      </c>
      <c r="BL75">
        <v>13.2</v>
      </c>
      <c r="BM75">
        <v>13.2</v>
      </c>
      <c r="BN75">
        <v>13.2</v>
      </c>
      <c r="BO75">
        <v>13.2</v>
      </c>
      <c r="BP75">
        <v>13.2</v>
      </c>
      <c r="BQ75">
        <v>13.2</v>
      </c>
      <c r="BR75">
        <v>13.2</v>
      </c>
      <c r="BS75">
        <v>13.2</v>
      </c>
      <c r="BT75" s="8">
        <v>14.6</v>
      </c>
      <c r="BU75">
        <v>14.6</v>
      </c>
      <c r="BV75">
        <v>14.6</v>
      </c>
      <c r="BW75">
        <v>14.6</v>
      </c>
      <c r="BX75">
        <v>14.6</v>
      </c>
      <c r="BY75">
        <v>14.6</v>
      </c>
      <c r="BZ75">
        <v>14.6</v>
      </c>
      <c r="CA75">
        <v>14.6</v>
      </c>
      <c r="CB75">
        <v>14.6</v>
      </c>
      <c r="CC75">
        <v>14.6</v>
      </c>
      <c r="CD75">
        <v>14.6</v>
      </c>
      <c r="CE75">
        <v>14.6</v>
      </c>
    </row>
    <row r="76" spans="1:83" ht="12.75">
      <c r="A76" s="68" t="s">
        <v>61</v>
      </c>
      <c r="B76" s="69" t="s">
        <v>62</v>
      </c>
      <c r="C76" s="69">
        <v>12.1</v>
      </c>
      <c r="D76" s="69">
        <v>12.1</v>
      </c>
      <c r="E76" s="69">
        <v>12.1</v>
      </c>
      <c r="F76" s="69">
        <v>12.1</v>
      </c>
      <c r="G76" s="69">
        <v>12.1</v>
      </c>
      <c r="H76" s="69">
        <v>12.1</v>
      </c>
      <c r="I76" s="69">
        <v>12.1</v>
      </c>
      <c r="J76" s="69">
        <v>12.1</v>
      </c>
      <c r="K76" s="69">
        <v>12.1</v>
      </c>
      <c r="L76" s="70">
        <v>12.9</v>
      </c>
      <c r="M76" s="69">
        <v>12.9</v>
      </c>
      <c r="N76" s="69">
        <v>12.9</v>
      </c>
      <c r="O76" s="69">
        <v>12.9</v>
      </c>
      <c r="P76" s="69">
        <v>12.9</v>
      </c>
      <c r="Q76" s="69">
        <v>12.9</v>
      </c>
      <c r="R76" s="69">
        <v>12.9</v>
      </c>
      <c r="S76" s="69">
        <v>12.9</v>
      </c>
      <c r="T76" s="69">
        <v>12.9</v>
      </c>
      <c r="U76" s="69">
        <v>12.9</v>
      </c>
      <c r="V76" s="69">
        <v>12.9</v>
      </c>
      <c r="W76" s="69">
        <v>12.9</v>
      </c>
      <c r="X76" s="66">
        <v>13.4</v>
      </c>
      <c r="Y76">
        <v>13.4</v>
      </c>
      <c r="Z76">
        <v>13.4</v>
      </c>
      <c r="AA76">
        <v>13.4</v>
      </c>
      <c r="AB76">
        <v>13.4</v>
      </c>
      <c r="AC76">
        <v>13.4</v>
      </c>
      <c r="AD76" s="77">
        <v>12.5</v>
      </c>
      <c r="AE76">
        <v>12.5</v>
      </c>
      <c r="AF76">
        <v>12.5</v>
      </c>
      <c r="AG76">
        <v>12.5</v>
      </c>
      <c r="AH76">
        <v>12.5</v>
      </c>
      <c r="AI76">
        <v>12.5</v>
      </c>
      <c r="AJ76" s="77">
        <v>12.8</v>
      </c>
      <c r="AK76">
        <v>12.8</v>
      </c>
      <c r="AL76">
        <v>12.8</v>
      </c>
      <c r="AM76">
        <v>12.8</v>
      </c>
      <c r="AN76">
        <v>12.8</v>
      </c>
      <c r="AO76">
        <v>12.8</v>
      </c>
      <c r="AP76">
        <v>12.8</v>
      </c>
      <c r="AQ76">
        <v>12.8</v>
      </c>
      <c r="AR76">
        <v>12.8</v>
      </c>
      <c r="AS76">
        <v>12.8</v>
      </c>
      <c r="AT76">
        <v>12.8</v>
      </c>
      <c r="AU76">
        <v>12.8</v>
      </c>
      <c r="AV76">
        <v>12.8</v>
      </c>
      <c r="AW76">
        <v>12.8</v>
      </c>
      <c r="AX76">
        <v>12.8</v>
      </c>
      <c r="AY76">
        <v>12.8</v>
      </c>
      <c r="AZ76">
        <v>12.8</v>
      </c>
      <c r="BA76">
        <v>12.8</v>
      </c>
      <c r="BB76">
        <v>12.8</v>
      </c>
      <c r="BC76">
        <v>12.8</v>
      </c>
      <c r="BD76">
        <v>12.8</v>
      </c>
      <c r="BE76">
        <v>12.8</v>
      </c>
      <c r="BF76">
        <v>12.8</v>
      </c>
      <c r="BG76">
        <v>12.8</v>
      </c>
      <c r="BH76" s="77">
        <v>13.6</v>
      </c>
      <c r="BI76">
        <v>13.6</v>
      </c>
      <c r="BJ76">
        <v>13.6</v>
      </c>
      <c r="BK76">
        <v>13.6</v>
      </c>
      <c r="BL76">
        <v>13.6</v>
      </c>
      <c r="BM76">
        <v>13.6</v>
      </c>
      <c r="BN76">
        <v>13.6</v>
      </c>
      <c r="BO76">
        <v>13.6</v>
      </c>
      <c r="BP76" s="77">
        <v>14.3</v>
      </c>
      <c r="BQ76">
        <v>14.3</v>
      </c>
      <c r="BR76">
        <v>14.3</v>
      </c>
      <c r="BS76">
        <v>14.3</v>
      </c>
      <c r="BT76" s="8">
        <v>14.6</v>
      </c>
      <c r="BU76">
        <v>14.6</v>
      </c>
      <c r="BV76">
        <v>14.6</v>
      </c>
      <c r="BW76">
        <v>14.6</v>
      </c>
      <c r="BX76">
        <v>14.6</v>
      </c>
      <c r="BY76">
        <v>14.6</v>
      </c>
      <c r="BZ76">
        <v>14.6</v>
      </c>
      <c r="CA76">
        <v>14.6</v>
      </c>
      <c r="CB76">
        <v>14.6</v>
      </c>
      <c r="CC76">
        <v>14.6</v>
      </c>
      <c r="CD76">
        <v>14.6</v>
      </c>
      <c r="CE76">
        <v>14.6</v>
      </c>
    </row>
    <row r="77" spans="1:84" ht="12.75">
      <c r="A77" s="7" t="s">
        <v>139</v>
      </c>
      <c r="B77" s="8" t="s">
        <v>810</v>
      </c>
      <c r="C77" s="8">
        <v>12.4</v>
      </c>
      <c r="D77" s="8">
        <v>12.4</v>
      </c>
      <c r="E77" s="8">
        <v>12.4</v>
      </c>
      <c r="F77" s="8">
        <v>12.4</v>
      </c>
      <c r="G77" s="8">
        <v>12.4</v>
      </c>
      <c r="H77" s="8">
        <v>12.4</v>
      </c>
      <c r="I77" s="8">
        <v>12.4</v>
      </c>
      <c r="J77" s="8">
        <v>12.4</v>
      </c>
      <c r="K77" s="8">
        <v>12.4</v>
      </c>
      <c r="L77" s="64">
        <v>13.1</v>
      </c>
      <c r="M77" s="8">
        <v>13.1</v>
      </c>
      <c r="N77" s="8">
        <v>13.1</v>
      </c>
      <c r="O77" s="8">
        <v>13.1</v>
      </c>
      <c r="P77" s="8">
        <v>13.1</v>
      </c>
      <c r="Q77" s="8">
        <v>13.1</v>
      </c>
      <c r="R77" s="8">
        <v>13.1</v>
      </c>
      <c r="S77" s="8">
        <v>13.1</v>
      </c>
      <c r="T77" s="8">
        <v>13.1</v>
      </c>
      <c r="U77" s="64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8">
        <v>0</v>
      </c>
      <c r="AX77" s="8">
        <v>0</v>
      </c>
      <c r="AY77" s="8">
        <v>0</v>
      </c>
      <c r="AZ77" s="8">
        <v>0</v>
      </c>
      <c r="BA77" s="8">
        <v>0</v>
      </c>
      <c r="BB77" s="8">
        <v>0</v>
      </c>
      <c r="BC77" s="8">
        <v>0</v>
      </c>
      <c r="BD77" s="8">
        <v>0</v>
      </c>
      <c r="BE77" s="8">
        <v>0</v>
      </c>
      <c r="BF77" s="8">
        <v>0</v>
      </c>
      <c r="BG77" s="8">
        <v>0</v>
      </c>
      <c r="BH77" s="8">
        <v>0</v>
      </c>
      <c r="BI77" s="8">
        <v>0</v>
      </c>
      <c r="BJ77" s="8">
        <v>0</v>
      </c>
      <c r="BK77" s="8">
        <v>0</v>
      </c>
      <c r="BL77" s="8">
        <v>0</v>
      </c>
      <c r="BM77" s="8">
        <v>0</v>
      </c>
      <c r="BN77" s="8">
        <v>0</v>
      </c>
      <c r="BO77" s="8">
        <v>0</v>
      </c>
      <c r="BP77" s="8">
        <v>0</v>
      </c>
      <c r="BQ77" s="8">
        <v>0</v>
      </c>
      <c r="BR77" s="8">
        <v>0</v>
      </c>
      <c r="BS77" s="8">
        <v>0</v>
      </c>
      <c r="BT77" s="8">
        <v>0</v>
      </c>
      <c r="BU77" s="8">
        <v>0</v>
      </c>
      <c r="BV77" s="8">
        <v>0</v>
      </c>
      <c r="BW77" s="8">
        <v>0</v>
      </c>
      <c r="BX77" s="8">
        <v>0</v>
      </c>
      <c r="BY77" s="8">
        <v>0</v>
      </c>
      <c r="BZ77" s="8">
        <v>0</v>
      </c>
      <c r="CA77" s="8">
        <v>0</v>
      </c>
      <c r="CB77" s="8">
        <v>0</v>
      </c>
      <c r="CC77" s="8">
        <v>0</v>
      </c>
      <c r="CD77" s="8">
        <v>0</v>
      </c>
      <c r="CE77" s="8">
        <v>0</v>
      </c>
      <c r="CF77" t="s">
        <v>819</v>
      </c>
    </row>
    <row r="78" spans="1:84" ht="12.75">
      <c r="A78" s="68" t="s">
        <v>140</v>
      </c>
      <c r="B78" s="69" t="s">
        <v>811</v>
      </c>
      <c r="C78" s="69">
        <v>12.4</v>
      </c>
      <c r="D78" s="69">
        <v>12.4</v>
      </c>
      <c r="E78" s="69">
        <v>12.4</v>
      </c>
      <c r="F78" s="69">
        <v>12.4</v>
      </c>
      <c r="G78" s="69">
        <v>12.4</v>
      </c>
      <c r="H78" s="69">
        <v>12.4</v>
      </c>
      <c r="I78" s="69">
        <v>12.4</v>
      </c>
      <c r="J78" s="69">
        <v>12.4</v>
      </c>
      <c r="K78" s="69">
        <v>12.4</v>
      </c>
      <c r="L78" s="70">
        <v>13.1</v>
      </c>
      <c r="M78" s="69">
        <v>13.1</v>
      </c>
      <c r="N78" s="69">
        <v>13.1</v>
      </c>
      <c r="O78" s="69">
        <v>13.1</v>
      </c>
      <c r="P78" s="69">
        <v>13.1</v>
      </c>
      <c r="Q78" s="69">
        <v>13.1</v>
      </c>
      <c r="R78" s="69">
        <v>13.1</v>
      </c>
      <c r="S78" s="69">
        <v>13.1</v>
      </c>
      <c r="T78" s="69">
        <v>13.1</v>
      </c>
      <c r="U78" s="70">
        <v>0</v>
      </c>
      <c r="V78" s="69">
        <v>0</v>
      </c>
      <c r="W78" s="69">
        <v>0</v>
      </c>
      <c r="X78" s="69">
        <v>0</v>
      </c>
      <c r="Y78" s="69">
        <v>0</v>
      </c>
      <c r="Z78" s="69">
        <v>0</v>
      </c>
      <c r="AA78" s="69">
        <v>0</v>
      </c>
      <c r="AB78" s="69">
        <v>0</v>
      </c>
      <c r="AC78" s="69">
        <v>0</v>
      </c>
      <c r="AD78" s="69">
        <v>0</v>
      </c>
      <c r="AE78" s="69">
        <v>0</v>
      </c>
      <c r="AF78" s="69">
        <v>0</v>
      </c>
      <c r="AG78" s="69">
        <v>0</v>
      </c>
      <c r="AH78" s="69">
        <v>0</v>
      </c>
      <c r="AI78" s="69">
        <v>0</v>
      </c>
      <c r="AJ78" s="69">
        <v>0</v>
      </c>
      <c r="AK78" s="69">
        <v>0</v>
      </c>
      <c r="AL78" s="69">
        <v>0</v>
      </c>
      <c r="AM78" s="69">
        <v>0</v>
      </c>
      <c r="AN78" s="69">
        <v>0</v>
      </c>
      <c r="AO78" s="69">
        <v>0</v>
      </c>
      <c r="AP78" s="69">
        <v>0</v>
      </c>
      <c r="AQ78" s="69">
        <v>0</v>
      </c>
      <c r="AR78" s="69">
        <v>0</v>
      </c>
      <c r="AS78" s="69">
        <v>0</v>
      </c>
      <c r="AT78" s="69">
        <v>0</v>
      </c>
      <c r="AU78" s="69">
        <v>0</v>
      </c>
      <c r="AV78" s="69">
        <v>0</v>
      </c>
      <c r="AW78" s="69">
        <v>0</v>
      </c>
      <c r="AX78" s="69">
        <v>0</v>
      </c>
      <c r="AY78" s="69">
        <v>0</v>
      </c>
      <c r="AZ78" s="69">
        <v>0</v>
      </c>
      <c r="BA78" s="69">
        <v>0</v>
      </c>
      <c r="BB78" s="69">
        <v>0</v>
      </c>
      <c r="BC78" s="69">
        <v>0</v>
      </c>
      <c r="BD78" s="69">
        <v>0</v>
      </c>
      <c r="BE78" s="69">
        <v>0</v>
      </c>
      <c r="BF78" s="69">
        <v>0</v>
      </c>
      <c r="BG78" s="69">
        <v>0</v>
      </c>
      <c r="BH78" s="69">
        <v>0</v>
      </c>
      <c r="BI78" s="69">
        <v>0</v>
      </c>
      <c r="BJ78" s="69">
        <v>0</v>
      </c>
      <c r="BK78" s="69">
        <v>0</v>
      </c>
      <c r="BL78" s="69">
        <v>0</v>
      </c>
      <c r="BM78" s="69">
        <v>0</v>
      </c>
      <c r="BN78" s="69">
        <v>0</v>
      </c>
      <c r="BO78" s="69">
        <v>0</v>
      </c>
      <c r="BP78" s="69">
        <v>0</v>
      </c>
      <c r="BQ78" s="69">
        <v>0</v>
      </c>
      <c r="BR78" s="69">
        <v>0</v>
      </c>
      <c r="BS78" s="69">
        <v>0</v>
      </c>
      <c r="BT78" s="8">
        <v>0</v>
      </c>
      <c r="BU78" s="69">
        <v>0</v>
      </c>
      <c r="BV78" s="69">
        <v>0</v>
      </c>
      <c r="BW78" s="69">
        <v>0</v>
      </c>
      <c r="BX78" s="69">
        <v>0</v>
      </c>
      <c r="BY78" s="69">
        <v>0</v>
      </c>
      <c r="BZ78" s="69">
        <v>0</v>
      </c>
      <c r="CA78" s="69">
        <v>0</v>
      </c>
      <c r="CB78" s="69">
        <v>0</v>
      </c>
      <c r="CC78" s="69">
        <v>0</v>
      </c>
      <c r="CD78" s="69">
        <v>0</v>
      </c>
      <c r="CE78" s="69">
        <v>0</v>
      </c>
      <c r="CF78" t="s">
        <v>819</v>
      </c>
    </row>
    <row r="79" spans="1:85" ht="12.75">
      <c r="A79" s="68" t="s">
        <v>63</v>
      </c>
      <c r="B79" s="69" t="s">
        <v>64</v>
      </c>
      <c r="C79" s="69">
        <v>13.7</v>
      </c>
      <c r="D79" s="69">
        <v>13.7</v>
      </c>
      <c r="E79" s="69">
        <v>13.7</v>
      </c>
      <c r="F79" s="69">
        <v>13.7</v>
      </c>
      <c r="G79" s="69">
        <v>13.7</v>
      </c>
      <c r="H79" s="69">
        <v>13.7</v>
      </c>
      <c r="I79" s="69">
        <v>13.7</v>
      </c>
      <c r="J79" s="69">
        <v>13.7</v>
      </c>
      <c r="K79" s="69">
        <v>13.7</v>
      </c>
      <c r="L79" s="69">
        <v>13.7</v>
      </c>
      <c r="M79" s="69">
        <v>13.7</v>
      </c>
      <c r="N79" s="69">
        <v>13.7</v>
      </c>
      <c r="O79" s="69">
        <v>13.7</v>
      </c>
      <c r="P79" s="69">
        <v>13.7</v>
      </c>
      <c r="Q79" s="70">
        <v>14.2</v>
      </c>
      <c r="R79" s="69">
        <v>14.2</v>
      </c>
      <c r="S79" s="69">
        <v>14.2</v>
      </c>
      <c r="T79" s="69">
        <v>14.2</v>
      </c>
      <c r="U79" s="69">
        <v>14.2</v>
      </c>
      <c r="V79" s="69">
        <v>14.2</v>
      </c>
      <c r="W79" s="69">
        <v>14.2</v>
      </c>
      <c r="X79">
        <v>14.2</v>
      </c>
      <c r="Y79">
        <v>14.2</v>
      </c>
      <c r="Z79">
        <v>14.2</v>
      </c>
      <c r="AA79">
        <v>14.2</v>
      </c>
      <c r="AB79">
        <v>14.2</v>
      </c>
      <c r="AC79">
        <v>14.2</v>
      </c>
      <c r="AD79" s="77">
        <v>13.3</v>
      </c>
      <c r="AE79">
        <v>13.3</v>
      </c>
      <c r="AF79">
        <v>13.3</v>
      </c>
      <c r="AG79">
        <v>13.3</v>
      </c>
      <c r="AH79">
        <v>13.3</v>
      </c>
      <c r="AI79">
        <v>13.3</v>
      </c>
      <c r="AJ79" s="77">
        <v>13.6</v>
      </c>
      <c r="AK79">
        <v>13.6</v>
      </c>
      <c r="AL79">
        <v>13.6</v>
      </c>
      <c r="AM79">
        <v>13.6</v>
      </c>
      <c r="AN79">
        <v>13.6</v>
      </c>
      <c r="AO79">
        <v>13.6</v>
      </c>
      <c r="AP79">
        <v>13.6</v>
      </c>
      <c r="AQ79">
        <v>13.6</v>
      </c>
      <c r="AR79">
        <v>13.6</v>
      </c>
      <c r="AS79">
        <v>13.6</v>
      </c>
      <c r="AT79">
        <v>13.6</v>
      </c>
      <c r="AU79">
        <v>13.6</v>
      </c>
      <c r="AV79" s="77">
        <v>14.3</v>
      </c>
      <c r="AW79">
        <v>14.3</v>
      </c>
      <c r="AX79">
        <v>14.3</v>
      </c>
      <c r="AY79">
        <v>14.3</v>
      </c>
      <c r="AZ79">
        <v>14.3</v>
      </c>
      <c r="BA79">
        <v>14.3</v>
      </c>
      <c r="BB79">
        <v>14.3</v>
      </c>
      <c r="BC79" s="77">
        <v>14.7</v>
      </c>
      <c r="BD79">
        <v>14.7</v>
      </c>
      <c r="BE79">
        <v>14.7</v>
      </c>
      <c r="BF79">
        <v>14.7</v>
      </c>
      <c r="BG79">
        <v>14.7</v>
      </c>
      <c r="BH79" s="77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 s="8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 t="s">
        <v>780</v>
      </c>
      <c r="CG79" t="s">
        <v>192</v>
      </c>
    </row>
    <row r="80" spans="1:83" ht="12.75">
      <c r="A80" s="68">
        <v>31701811</v>
      </c>
      <c r="B80" s="69" t="s">
        <v>65</v>
      </c>
      <c r="C80" s="69">
        <v>13.6</v>
      </c>
      <c r="D80" s="69">
        <v>13.6</v>
      </c>
      <c r="E80" s="69">
        <v>13.6</v>
      </c>
      <c r="F80" s="70">
        <v>14.2</v>
      </c>
      <c r="G80" s="69">
        <v>14.2</v>
      </c>
      <c r="H80" s="69">
        <v>14.2</v>
      </c>
      <c r="I80" s="69">
        <v>14.2</v>
      </c>
      <c r="J80" s="69">
        <v>14.2</v>
      </c>
      <c r="K80" s="69">
        <v>14.2</v>
      </c>
      <c r="L80" s="69">
        <v>14.2</v>
      </c>
      <c r="M80" s="69">
        <v>14.2</v>
      </c>
      <c r="N80" s="69">
        <v>14.2</v>
      </c>
      <c r="O80" s="69">
        <v>14.2</v>
      </c>
      <c r="P80" s="69">
        <v>14.2</v>
      </c>
      <c r="Q80" s="69">
        <v>14.2</v>
      </c>
      <c r="R80" s="69">
        <v>14.2</v>
      </c>
      <c r="S80" s="69">
        <v>14.2</v>
      </c>
      <c r="T80" s="69">
        <v>14.2</v>
      </c>
      <c r="U80" s="69">
        <v>14.2</v>
      </c>
      <c r="V80" s="69">
        <v>14.2</v>
      </c>
      <c r="W80" s="69">
        <v>14.2</v>
      </c>
      <c r="X80">
        <v>14.2</v>
      </c>
      <c r="Y80">
        <v>14.2</v>
      </c>
      <c r="Z80">
        <v>14.2</v>
      </c>
      <c r="AA80">
        <v>14.2</v>
      </c>
      <c r="AB80">
        <v>14.2</v>
      </c>
      <c r="AC80">
        <v>14.2</v>
      </c>
      <c r="AD80" s="81">
        <v>13.1</v>
      </c>
      <c r="AE80">
        <v>13.1</v>
      </c>
      <c r="AF80">
        <v>13.1</v>
      </c>
      <c r="AG80">
        <v>13.1</v>
      </c>
      <c r="AH80">
        <v>13.1</v>
      </c>
      <c r="AI80">
        <v>13.1</v>
      </c>
      <c r="AJ80">
        <v>13.1</v>
      </c>
      <c r="AK80">
        <v>13.1</v>
      </c>
      <c r="AL80">
        <v>13.1</v>
      </c>
      <c r="AM80">
        <v>13.1</v>
      </c>
      <c r="AN80">
        <v>13.1</v>
      </c>
      <c r="AO80">
        <v>13.1</v>
      </c>
      <c r="AP80">
        <v>13.1</v>
      </c>
      <c r="AQ80">
        <v>13.1</v>
      </c>
      <c r="AR80">
        <v>13.1</v>
      </c>
      <c r="AS80">
        <v>13.1</v>
      </c>
      <c r="AT80">
        <v>13.1</v>
      </c>
      <c r="AU80">
        <v>13.1</v>
      </c>
      <c r="AV80" s="77">
        <v>13.8</v>
      </c>
      <c r="AW80">
        <v>13.8</v>
      </c>
      <c r="AX80">
        <v>13.8</v>
      </c>
      <c r="AY80">
        <v>13.8</v>
      </c>
      <c r="AZ80">
        <v>13.8</v>
      </c>
      <c r="BA80">
        <v>13.8</v>
      </c>
      <c r="BB80">
        <v>13.8</v>
      </c>
      <c r="BC80">
        <v>13.8</v>
      </c>
      <c r="BD80">
        <v>13.8</v>
      </c>
      <c r="BE80">
        <v>13.8</v>
      </c>
      <c r="BF80">
        <v>13.8</v>
      </c>
      <c r="BG80">
        <v>13.8</v>
      </c>
      <c r="BH80" s="77">
        <v>14.4</v>
      </c>
      <c r="BI80">
        <v>14.4</v>
      </c>
      <c r="BJ80">
        <v>14.4</v>
      </c>
      <c r="BK80">
        <v>14.4</v>
      </c>
      <c r="BL80">
        <v>14.4</v>
      </c>
      <c r="BM80">
        <v>14.4</v>
      </c>
      <c r="BN80">
        <v>14.4</v>
      </c>
      <c r="BO80">
        <v>14.4</v>
      </c>
      <c r="BP80">
        <v>14.4</v>
      </c>
      <c r="BQ80">
        <v>14.4</v>
      </c>
      <c r="BR80">
        <v>14.4</v>
      </c>
      <c r="BS80">
        <v>14.4</v>
      </c>
      <c r="BT80" s="8">
        <v>14.6</v>
      </c>
      <c r="BU80">
        <v>14.6</v>
      </c>
      <c r="BV80">
        <v>14.6</v>
      </c>
      <c r="BW80">
        <v>14.6</v>
      </c>
      <c r="BX80">
        <v>14.6</v>
      </c>
      <c r="BY80">
        <v>14.6</v>
      </c>
      <c r="BZ80">
        <v>14.6</v>
      </c>
      <c r="CA80">
        <v>14.6</v>
      </c>
      <c r="CB80">
        <v>14.6</v>
      </c>
      <c r="CC80">
        <v>14.6</v>
      </c>
      <c r="CD80">
        <v>14.6</v>
      </c>
      <c r="CE80">
        <v>14.6</v>
      </c>
    </row>
    <row r="81" spans="1:83" ht="12.75">
      <c r="A81" s="7" t="s">
        <v>66</v>
      </c>
      <c r="B81" s="8" t="s">
        <v>67</v>
      </c>
      <c r="C81" s="8">
        <v>13.6</v>
      </c>
      <c r="D81" s="8">
        <v>13.6</v>
      </c>
      <c r="E81" s="8">
        <v>13.6</v>
      </c>
      <c r="F81" s="64">
        <v>14.2</v>
      </c>
      <c r="G81" s="8">
        <v>14.2</v>
      </c>
      <c r="H81" s="8">
        <v>14.2</v>
      </c>
      <c r="I81" s="8">
        <v>14.2</v>
      </c>
      <c r="J81" s="8">
        <v>14.2</v>
      </c>
      <c r="K81" s="8">
        <v>14.2</v>
      </c>
      <c r="L81" s="8">
        <v>14.2</v>
      </c>
      <c r="M81" s="8">
        <v>14.2</v>
      </c>
      <c r="N81" s="8">
        <v>14.2</v>
      </c>
      <c r="O81" s="8">
        <v>14.2</v>
      </c>
      <c r="P81" s="8">
        <v>14.2</v>
      </c>
      <c r="Q81" s="8">
        <v>14.2</v>
      </c>
      <c r="R81" s="8">
        <v>14.2</v>
      </c>
      <c r="S81" s="8">
        <v>14.2</v>
      </c>
      <c r="T81" s="8">
        <v>14.2</v>
      </c>
      <c r="U81" s="8">
        <v>14.2</v>
      </c>
      <c r="V81" s="8">
        <v>14.2</v>
      </c>
      <c r="W81" s="8">
        <v>14.2</v>
      </c>
      <c r="X81">
        <v>14.2</v>
      </c>
      <c r="Y81">
        <v>14.2</v>
      </c>
      <c r="Z81">
        <v>14.2</v>
      </c>
      <c r="AA81">
        <v>14.2</v>
      </c>
      <c r="AB81">
        <v>14.2</v>
      </c>
      <c r="AC81">
        <v>14.2</v>
      </c>
      <c r="AD81" s="81">
        <v>13.1</v>
      </c>
      <c r="AE81">
        <v>13.1</v>
      </c>
      <c r="AF81">
        <v>13.1</v>
      </c>
      <c r="AG81">
        <v>13.1</v>
      </c>
      <c r="AH81">
        <v>13.1</v>
      </c>
      <c r="AI81">
        <v>13.1</v>
      </c>
      <c r="AJ81">
        <v>13.1</v>
      </c>
      <c r="AK81">
        <v>13.1</v>
      </c>
      <c r="AL81">
        <v>13.1</v>
      </c>
      <c r="AM81">
        <v>13.1</v>
      </c>
      <c r="AN81">
        <v>13.1</v>
      </c>
      <c r="AO81">
        <v>13.1</v>
      </c>
      <c r="AP81">
        <v>13.1</v>
      </c>
      <c r="AQ81">
        <v>13.1</v>
      </c>
      <c r="AR81">
        <v>13.1</v>
      </c>
      <c r="AS81">
        <v>13.1</v>
      </c>
      <c r="AT81">
        <v>13.1</v>
      </c>
      <c r="AU81">
        <v>13.1</v>
      </c>
      <c r="AV81" s="77">
        <v>13.8</v>
      </c>
      <c r="AW81">
        <v>13.8</v>
      </c>
      <c r="AX81">
        <v>13.8</v>
      </c>
      <c r="AY81">
        <v>13.8</v>
      </c>
      <c r="AZ81">
        <v>13.8</v>
      </c>
      <c r="BA81">
        <v>13.8</v>
      </c>
      <c r="BB81">
        <v>13.8</v>
      </c>
      <c r="BC81">
        <v>13.8</v>
      </c>
      <c r="BD81">
        <v>13.8</v>
      </c>
      <c r="BE81">
        <v>13.8</v>
      </c>
      <c r="BF81">
        <v>13.8</v>
      </c>
      <c r="BG81">
        <v>13.8</v>
      </c>
      <c r="BH81" s="77">
        <v>14.4</v>
      </c>
      <c r="BI81">
        <v>14.4</v>
      </c>
      <c r="BJ81">
        <v>14.4</v>
      </c>
      <c r="BK81">
        <v>14.4</v>
      </c>
      <c r="BL81">
        <v>14.4</v>
      </c>
      <c r="BM81">
        <v>14.4</v>
      </c>
      <c r="BN81">
        <v>14.4</v>
      </c>
      <c r="BO81">
        <v>14.4</v>
      </c>
      <c r="BP81">
        <v>14.4</v>
      </c>
      <c r="BQ81">
        <v>14.4</v>
      </c>
      <c r="BR81">
        <v>14.4</v>
      </c>
      <c r="BS81">
        <v>14.4</v>
      </c>
      <c r="BT81" s="8">
        <v>14.6</v>
      </c>
      <c r="BU81">
        <v>14.6</v>
      </c>
      <c r="BV81">
        <v>14.6</v>
      </c>
      <c r="BW81">
        <v>14.6</v>
      </c>
      <c r="BX81">
        <v>14.6</v>
      </c>
      <c r="BY81">
        <v>14.6</v>
      </c>
      <c r="BZ81">
        <v>14.6</v>
      </c>
      <c r="CA81">
        <v>14.6</v>
      </c>
      <c r="CB81">
        <v>14.6</v>
      </c>
      <c r="CC81">
        <v>14.6</v>
      </c>
      <c r="CD81">
        <v>14.6</v>
      </c>
      <c r="CE81">
        <v>14.6</v>
      </c>
    </row>
    <row r="82" spans="1:83" ht="12.75">
      <c r="A82" s="68" t="s">
        <v>68</v>
      </c>
      <c r="B82" s="69" t="s">
        <v>69</v>
      </c>
      <c r="C82" s="69">
        <v>14.2</v>
      </c>
      <c r="D82" s="69">
        <v>14.2</v>
      </c>
      <c r="E82" s="69">
        <v>14.2</v>
      </c>
      <c r="F82" s="69">
        <v>14.2</v>
      </c>
      <c r="G82" s="69">
        <v>14.2</v>
      </c>
      <c r="H82" s="69">
        <v>14.2</v>
      </c>
      <c r="I82" s="69">
        <v>14.2</v>
      </c>
      <c r="J82" s="69">
        <v>14.2</v>
      </c>
      <c r="K82" s="69">
        <v>14.2</v>
      </c>
      <c r="L82" s="69">
        <v>14.2</v>
      </c>
      <c r="M82" s="69">
        <v>14.2</v>
      </c>
      <c r="N82" s="69">
        <v>14.2</v>
      </c>
      <c r="O82" s="69">
        <v>14.2</v>
      </c>
      <c r="P82" s="69">
        <v>14.2</v>
      </c>
      <c r="Q82" s="69">
        <v>14.2</v>
      </c>
      <c r="R82" s="69">
        <v>14.2</v>
      </c>
      <c r="S82" s="69">
        <v>14.2</v>
      </c>
      <c r="T82" s="69">
        <v>14.2</v>
      </c>
      <c r="U82" s="69">
        <v>14.2</v>
      </c>
      <c r="V82" s="69">
        <v>14.2</v>
      </c>
      <c r="W82" s="69">
        <v>14.2</v>
      </c>
      <c r="X82">
        <v>14.2</v>
      </c>
      <c r="Y82">
        <v>14.2</v>
      </c>
      <c r="Z82">
        <v>14.2</v>
      </c>
      <c r="AA82">
        <v>14.2</v>
      </c>
      <c r="AB82">
        <v>14.2</v>
      </c>
      <c r="AC82">
        <v>14.2</v>
      </c>
      <c r="AD82" s="77">
        <v>13.3</v>
      </c>
      <c r="AE82">
        <v>13.3</v>
      </c>
      <c r="AF82">
        <v>13.3</v>
      </c>
      <c r="AG82">
        <v>13.3</v>
      </c>
      <c r="AH82">
        <v>13.3</v>
      </c>
      <c r="AI82">
        <v>13.3</v>
      </c>
      <c r="AJ82">
        <v>13.3</v>
      </c>
      <c r="AK82">
        <v>13.3</v>
      </c>
      <c r="AL82">
        <v>13.3</v>
      </c>
      <c r="AM82">
        <v>13.3</v>
      </c>
      <c r="AN82">
        <v>13.3</v>
      </c>
      <c r="AO82">
        <v>13.3</v>
      </c>
      <c r="AP82">
        <v>13.3</v>
      </c>
      <c r="AQ82">
        <v>13.3</v>
      </c>
      <c r="AR82">
        <v>13.3</v>
      </c>
      <c r="AS82">
        <v>13.3</v>
      </c>
      <c r="AT82">
        <v>13.3</v>
      </c>
      <c r="AU82">
        <v>13.3</v>
      </c>
      <c r="AV82">
        <v>13.3</v>
      </c>
      <c r="AW82">
        <v>13.3</v>
      </c>
      <c r="AX82">
        <v>13.3</v>
      </c>
      <c r="AY82">
        <v>13.3</v>
      </c>
      <c r="AZ82">
        <v>13.3</v>
      </c>
      <c r="BA82">
        <v>13.3</v>
      </c>
      <c r="BB82">
        <v>13.3</v>
      </c>
      <c r="BC82">
        <v>13.3</v>
      </c>
      <c r="BD82">
        <v>13.3</v>
      </c>
      <c r="BE82">
        <v>13.3</v>
      </c>
      <c r="BF82">
        <v>13.3</v>
      </c>
      <c r="BG82">
        <v>13.3</v>
      </c>
      <c r="BH82">
        <v>13.3</v>
      </c>
      <c r="BI82">
        <v>13.3</v>
      </c>
      <c r="BJ82">
        <v>13.3</v>
      </c>
      <c r="BK82">
        <v>13.3</v>
      </c>
      <c r="BL82">
        <v>13.3</v>
      </c>
      <c r="BM82">
        <v>13.3</v>
      </c>
      <c r="BN82">
        <v>13.3</v>
      </c>
      <c r="BO82">
        <v>13.3</v>
      </c>
      <c r="BP82">
        <v>13.3</v>
      </c>
      <c r="BQ82">
        <v>13.3</v>
      </c>
      <c r="BR82">
        <v>13.3</v>
      </c>
      <c r="BS82">
        <v>13.3</v>
      </c>
      <c r="BT82" s="8">
        <v>14.6</v>
      </c>
      <c r="BU82">
        <v>14.6</v>
      </c>
      <c r="BV82">
        <v>14.6</v>
      </c>
      <c r="BW82">
        <v>14.6</v>
      </c>
      <c r="BX82">
        <v>14.6</v>
      </c>
      <c r="BY82">
        <v>14.6</v>
      </c>
      <c r="BZ82">
        <v>14.6</v>
      </c>
      <c r="CA82">
        <v>14.6</v>
      </c>
      <c r="CB82">
        <v>14.6</v>
      </c>
      <c r="CC82">
        <v>14.6</v>
      </c>
      <c r="CD82">
        <v>14.6</v>
      </c>
      <c r="CE82">
        <v>14.6</v>
      </c>
    </row>
    <row r="83" spans="1:83" ht="12.75">
      <c r="A83" s="68" t="s">
        <v>70</v>
      </c>
      <c r="B83" s="69" t="s">
        <v>71</v>
      </c>
      <c r="C83" s="69">
        <v>14.2</v>
      </c>
      <c r="D83" s="69">
        <v>14.2</v>
      </c>
      <c r="E83" s="69">
        <v>14.2</v>
      </c>
      <c r="F83" s="69">
        <v>14.2</v>
      </c>
      <c r="G83" s="69">
        <v>14.2</v>
      </c>
      <c r="H83" s="69">
        <v>14.2</v>
      </c>
      <c r="I83" s="69">
        <v>14.2</v>
      </c>
      <c r="J83" s="69">
        <v>14.2</v>
      </c>
      <c r="K83" s="69">
        <v>14.2</v>
      </c>
      <c r="L83" s="69">
        <v>14.2</v>
      </c>
      <c r="M83" s="69">
        <v>14.2</v>
      </c>
      <c r="N83" s="69">
        <v>14.2</v>
      </c>
      <c r="O83" s="69">
        <v>14.2</v>
      </c>
      <c r="P83" s="69">
        <v>14.2</v>
      </c>
      <c r="Q83" s="69">
        <v>14.2</v>
      </c>
      <c r="R83" s="69">
        <v>14.2</v>
      </c>
      <c r="S83" s="69">
        <v>14.2</v>
      </c>
      <c r="T83" s="69">
        <v>14.2</v>
      </c>
      <c r="U83" s="69">
        <v>14.2</v>
      </c>
      <c r="V83" s="69">
        <v>14.2</v>
      </c>
      <c r="W83" s="69">
        <v>14.2</v>
      </c>
      <c r="X83">
        <v>14.2</v>
      </c>
      <c r="Y83">
        <v>14.2</v>
      </c>
      <c r="Z83">
        <v>14.2</v>
      </c>
      <c r="AA83">
        <v>14.2</v>
      </c>
      <c r="AB83">
        <v>14.2</v>
      </c>
      <c r="AC83">
        <v>14.2</v>
      </c>
      <c r="AD83" s="77">
        <v>13.3</v>
      </c>
      <c r="AE83">
        <v>13.3</v>
      </c>
      <c r="AF83">
        <v>13.3</v>
      </c>
      <c r="AG83">
        <v>13.3</v>
      </c>
      <c r="AH83">
        <v>13.3</v>
      </c>
      <c r="AI83">
        <v>13.3</v>
      </c>
      <c r="AJ83">
        <v>13.3</v>
      </c>
      <c r="AK83">
        <v>13.3</v>
      </c>
      <c r="AL83">
        <v>13.3</v>
      </c>
      <c r="AM83">
        <v>13.3</v>
      </c>
      <c r="AN83">
        <v>13.3</v>
      </c>
      <c r="AO83">
        <v>13.3</v>
      </c>
      <c r="AP83">
        <v>13.3</v>
      </c>
      <c r="AQ83">
        <v>13.3</v>
      </c>
      <c r="AR83">
        <v>13.3</v>
      </c>
      <c r="AS83">
        <v>13.3</v>
      </c>
      <c r="AT83">
        <v>13.3</v>
      </c>
      <c r="AU83">
        <v>13.3</v>
      </c>
      <c r="AV83">
        <v>13.3</v>
      </c>
      <c r="AW83">
        <v>13.3</v>
      </c>
      <c r="AX83">
        <v>13.3</v>
      </c>
      <c r="AY83">
        <v>13.3</v>
      </c>
      <c r="AZ83">
        <v>13.3</v>
      </c>
      <c r="BA83">
        <v>13.3</v>
      </c>
      <c r="BB83">
        <v>13.3</v>
      </c>
      <c r="BC83">
        <v>13.3</v>
      </c>
      <c r="BD83">
        <v>13.3</v>
      </c>
      <c r="BE83">
        <v>13.3</v>
      </c>
      <c r="BF83">
        <v>13.3</v>
      </c>
      <c r="BG83">
        <v>13.3</v>
      </c>
      <c r="BH83">
        <v>13.3</v>
      </c>
      <c r="BI83">
        <v>13.3</v>
      </c>
      <c r="BJ83">
        <v>13.3</v>
      </c>
      <c r="BK83">
        <v>13.3</v>
      </c>
      <c r="BL83">
        <v>13.3</v>
      </c>
      <c r="BM83">
        <v>13.3</v>
      </c>
      <c r="BN83">
        <v>13.3</v>
      </c>
      <c r="BO83">
        <v>13.3</v>
      </c>
      <c r="BP83">
        <v>13.3</v>
      </c>
      <c r="BQ83">
        <v>13.3</v>
      </c>
      <c r="BR83">
        <v>13.3</v>
      </c>
      <c r="BS83">
        <v>13.3</v>
      </c>
      <c r="BT83" s="8">
        <v>14.6</v>
      </c>
      <c r="BU83">
        <v>14.6</v>
      </c>
      <c r="BV83">
        <v>14.6</v>
      </c>
      <c r="BW83">
        <v>14.6</v>
      </c>
      <c r="BX83">
        <v>14.6</v>
      </c>
      <c r="BY83">
        <v>14.6</v>
      </c>
      <c r="BZ83">
        <v>14.6</v>
      </c>
      <c r="CA83">
        <v>14.6</v>
      </c>
      <c r="CB83">
        <v>14.6</v>
      </c>
      <c r="CC83">
        <v>14.6</v>
      </c>
      <c r="CD83">
        <v>14.6</v>
      </c>
      <c r="CE83">
        <v>14.6</v>
      </c>
    </row>
    <row r="84" spans="1:83" ht="12.75">
      <c r="A84" s="68">
        <v>71579930</v>
      </c>
      <c r="B84" s="69" t="s">
        <v>784</v>
      </c>
      <c r="C84" s="69">
        <v>13.6</v>
      </c>
      <c r="D84" s="69">
        <v>13.6</v>
      </c>
      <c r="E84" s="69">
        <v>13.6</v>
      </c>
      <c r="F84" s="69">
        <v>13.6</v>
      </c>
      <c r="G84" s="69">
        <v>13.6</v>
      </c>
      <c r="H84" s="69">
        <v>13.6</v>
      </c>
      <c r="I84" s="70">
        <v>14.3</v>
      </c>
      <c r="J84" s="69">
        <v>14.3</v>
      </c>
      <c r="K84" s="69">
        <v>14.3</v>
      </c>
      <c r="L84" s="69">
        <v>14.3</v>
      </c>
      <c r="M84" s="69">
        <v>14.3</v>
      </c>
      <c r="N84" s="69">
        <v>14.3</v>
      </c>
      <c r="O84" s="69">
        <v>14.3</v>
      </c>
      <c r="P84" s="69">
        <v>14.3</v>
      </c>
      <c r="Q84" s="69">
        <v>14.3</v>
      </c>
      <c r="R84" s="69">
        <v>14.3</v>
      </c>
      <c r="S84" s="69">
        <v>14.3</v>
      </c>
      <c r="T84" s="69">
        <v>14.3</v>
      </c>
      <c r="U84" s="69">
        <v>14.3</v>
      </c>
      <c r="V84" s="69">
        <v>14.3</v>
      </c>
      <c r="W84" s="69">
        <v>14.3</v>
      </c>
      <c r="X84" s="66">
        <v>13.7</v>
      </c>
      <c r="Y84">
        <v>13.7</v>
      </c>
      <c r="Z84">
        <v>13.7</v>
      </c>
      <c r="AA84">
        <v>13.7</v>
      </c>
      <c r="AB84">
        <v>13.7</v>
      </c>
      <c r="AC84">
        <v>13.7</v>
      </c>
      <c r="AD84" s="77">
        <v>12.8</v>
      </c>
      <c r="AE84">
        <v>12.8</v>
      </c>
      <c r="AF84">
        <v>12.8</v>
      </c>
      <c r="AG84">
        <v>12.8</v>
      </c>
      <c r="AH84">
        <v>12.8</v>
      </c>
      <c r="AI84">
        <v>12.8</v>
      </c>
      <c r="AJ84">
        <v>12.8</v>
      </c>
      <c r="AK84">
        <v>12.8</v>
      </c>
      <c r="AL84">
        <v>12.8</v>
      </c>
      <c r="AM84">
        <v>12.8</v>
      </c>
      <c r="AN84">
        <v>12.8</v>
      </c>
      <c r="AO84">
        <v>12.8</v>
      </c>
      <c r="AP84">
        <v>12.8</v>
      </c>
      <c r="AQ84">
        <v>12.8</v>
      </c>
      <c r="AR84">
        <v>12.8</v>
      </c>
      <c r="AS84">
        <v>12.8</v>
      </c>
      <c r="AT84">
        <v>12.8</v>
      </c>
      <c r="AU84">
        <v>12.8</v>
      </c>
      <c r="AV84" s="77">
        <v>13.4</v>
      </c>
      <c r="AW84">
        <v>13.4</v>
      </c>
      <c r="AX84">
        <v>13.4</v>
      </c>
      <c r="AY84">
        <v>13.4</v>
      </c>
      <c r="AZ84">
        <v>13.4</v>
      </c>
      <c r="BA84">
        <v>13.4</v>
      </c>
      <c r="BB84">
        <v>13.4</v>
      </c>
      <c r="BC84">
        <v>13.4</v>
      </c>
      <c r="BD84">
        <v>13.4</v>
      </c>
      <c r="BE84">
        <v>13.4</v>
      </c>
      <c r="BF84">
        <v>13.4</v>
      </c>
      <c r="BG84">
        <v>13.4</v>
      </c>
      <c r="BH84" s="156">
        <v>13.2</v>
      </c>
      <c r="BI84">
        <v>13.2</v>
      </c>
      <c r="BJ84">
        <v>13.2</v>
      </c>
      <c r="BK84">
        <v>13.2</v>
      </c>
      <c r="BL84">
        <v>13.2</v>
      </c>
      <c r="BM84">
        <v>13.2</v>
      </c>
      <c r="BN84">
        <v>13.2</v>
      </c>
      <c r="BO84">
        <v>13.2</v>
      </c>
      <c r="BP84">
        <v>13.2</v>
      </c>
      <c r="BQ84">
        <v>13.2</v>
      </c>
      <c r="BR84">
        <v>13.2</v>
      </c>
      <c r="BS84">
        <v>13.2</v>
      </c>
      <c r="BT84" s="8">
        <v>14.6</v>
      </c>
      <c r="BU84">
        <v>14.6</v>
      </c>
      <c r="BV84">
        <v>14.6</v>
      </c>
      <c r="BW84">
        <v>14.6</v>
      </c>
      <c r="BX84">
        <v>14.6</v>
      </c>
      <c r="BY84">
        <v>14.6</v>
      </c>
      <c r="BZ84">
        <v>14.6</v>
      </c>
      <c r="CA84">
        <v>14.6</v>
      </c>
      <c r="CB84">
        <v>14.6</v>
      </c>
      <c r="CC84">
        <v>14.6</v>
      </c>
      <c r="CD84">
        <v>14.6</v>
      </c>
      <c r="CE84">
        <v>14.6</v>
      </c>
    </row>
    <row r="85" spans="1:83" ht="12.75">
      <c r="A85" s="68" t="s">
        <v>74</v>
      </c>
      <c r="B85" s="69" t="s">
        <v>75</v>
      </c>
      <c r="C85" s="69">
        <v>13.2</v>
      </c>
      <c r="D85" s="69">
        <v>13.2</v>
      </c>
      <c r="E85" s="69">
        <v>13.2</v>
      </c>
      <c r="F85" s="69">
        <v>13.2</v>
      </c>
      <c r="G85" s="69">
        <v>13.2</v>
      </c>
      <c r="H85" s="69">
        <v>13.2</v>
      </c>
      <c r="I85" s="69">
        <v>13.2</v>
      </c>
      <c r="J85" s="69">
        <v>13.2</v>
      </c>
      <c r="K85" s="69">
        <v>13.2</v>
      </c>
      <c r="L85" s="70">
        <v>13.9</v>
      </c>
      <c r="M85" s="69">
        <v>13.9</v>
      </c>
      <c r="N85" s="69">
        <v>13.9</v>
      </c>
      <c r="O85" s="69">
        <v>13.9</v>
      </c>
      <c r="P85" s="69">
        <v>13.9</v>
      </c>
      <c r="Q85" s="69">
        <v>13.9</v>
      </c>
      <c r="R85" s="69">
        <v>13.9</v>
      </c>
      <c r="S85" s="69">
        <v>13.9</v>
      </c>
      <c r="T85" s="69">
        <v>13.9</v>
      </c>
      <c r="U85" s="69">
        <v>13.9</v>
      </c>
      <c r="V85" s="69">
        <v>13.9</v>
      </c>
      <c r="W85" s="69">
        <v>13.9</v>
      </c>
      <c r="X85">
        <v>13.9</v>
      </c>
      <c r="Y85">
        <v>13.9</v>
      </c>
      <c r="Z85">
        <v>13.9</v>
      </c>
      <c r="AA85">
        <v>13.9</v>
      </c>
      <c r="AB85">
        <v>13.9</v>
      </c>
      <c r="AC85">
        <v>13.9</v>
      </c>
      <c r="AD85" s="77">
        <v>13</v>
      </c>
      <c r="AE85">
        <v>13</v>
      </c>
      <c r="AF85">
        <v>13</v>
      </c>
      <c r="AG85">
        <v>13</v>
      </c>
      <c r="AH85">
        <v>13</v>
      </c>
      <c r="AI85">
        <v>13</v>
      </c>
      <c r="AJ85">
        <v>13</v>
      </c>
      <c r="AK85">
        <v>13</v>
      </c>
      <c r="AL85">
        <v>13</v>
      </c>
      <c r="AM85">
        <v>13</v>
      </c>
      <c r="AN85">
        <v>13</v>
      </c>
      <c r="AO85">
        <v>13</v>
      </c>
      <c r="AP85">
        <v>13</v>
      </c>
      <c r="AQ85">
        <v>13</v>
      </c>
      <c r="AR85">
        <v>13</v>
      </c>
      <c r="AS85">
        <v>13</v>
      </c>
      <c r="AT85">
        <v>13</v>
      </c>
      <c r="AU85">
        <v>13</v>
      </c>
      <c r="AV85" s="77">
        <v>13.9</v>
      </c>
      <c r="AW85">
        <v>13.9</v>
      </c>
      <c r="AX85">
        <v>13.9</v>
      </c>
      <c r="AY85">
        <v>13.9</v>
      </c>
      <c r="AZ85">
        <v>13.9</v>
      </c>
      <c r="BA85">
        <v>13.9</v>
      </c>
      <c r="BB85">
        <v>13.9</v>
      </c>
      <c r="BC85">
        <v>13.9</v>
      </c>
      <c r="BD85">
        <v>13.9</v>
      </c>
      <c r="BE85">
        <v>13.9</v>
      </c>
      <c r="BF85">
        <v>13.9</v>
      </c>
      <c r="BG85">
        <v>13.9</v>
      </c>
      <c r="BH85">
        <v>13.9</v>
      </c>
      <c r="BI85">
        <v>13.9</v>
      </c>
      <c r="BJ85">
        <v>13.9</v>
      </c>
      <c r="BK85">
        <v>13.9</v>
      </c>
      <c r="BL85">
        <v>13.9</v>
      </c>
      <c r="BM85">
        <v>13.9</v>
      </c>
      <c r="BN85" s="77">
        <v>14.5</v>
      </c>
      <c r="BO85">
        <v>14.5</v>
      </c>
      <c r="BP85">
        <v>14.5</v>
      </c>
      <c r="BQ85">
        <v>14.5</v>
      </c>
      <c r="BR85">
        <v>14.5</v>
      </c>
      <c r="BS85">
        <v>14.5</v>
      </c>
      <c r="BT85" s="8">
        <v>14.6</v>
      </c>
      <c r="BU85">
        <v>14.6</v>
      </c>
      <c r="BV85">
        <v>14.6</v>
      </c>
      <c r="BW85">
        <v>14.6</v>
      </c>
      <c r="BX85">
        <v>14.6</v>
      </c>
      <c r="BY85">
        <v>14.6</v>
      </c>
      <c r="BZ85">
        <v>14.6</v>
      </c>
      <c r="CA85">
        <v>14.6</v>
      </c>
      <c r="CB85">
        <v>14.6</v>
      </c>
      <c r="CC85">
        <v>14.6</v>
      </c>
      <c r="CD85">
        <v>14.6</v>
      </c>
      <c r="CE85">
        <v>14.6</v>
      </c>
    </row>
    <row r="86" spans="1:83" ht="12.75">
      <c r="A86" s="68" t="s">
        <v>76</v>
      </c>
      <c r="B86" s="69" t="s">
        <v>77</v>
      </c>
      <c r="C86" s="69">
        <v>13.2</v>
      </c>
      <c r="D86" s="69">
        <v>13.2</v>
      </c>
      <c r="E86" s="69">
        <v>13.2</v>
      </c>
      <c r="F86" s="69">
        <v>13.2</v>
      </c>
      <c r="G86" s="69">
        <v>13.2</v>
      </c>
      <c r="H86" s="69">
        <v>13.2</v>
      </c>
      <c r="I86" s="69">
        <v>13.2</v>
      </c>
      <c r="J86" s="69">
        <v>13.2</v>
      </c>
      <c r="K86" s="69">
        <v>13.2</v>
      </c>
      <c r="L86" s="70">
        <v>13.9</v>
      </c>
      <c r="M86" s="69">
        <v>13.9</v>
      </c>
      <c r="N86" s="69">
        <v>13.9</v>
      </c>
      <c r="O86" s="69">
        <v>13.9</v>
      </c>
      <c r="P86" s="69">
        <v>13.9</v>
      </c>
      <c r="Q86" s="69">
        <v>13.9</v>
      </c>
      <c r="R86" s="69">
        <v>13.9</v>
      </c>
      <c r="S86" s="69">
        <v>13.9</v>
      </c>
      <c r="T86" s="69">
        <v>13.9</v>
      </c>
      <c r="U86" s="69">
        <v>13.9</v>
      </c>
      <c r="V86" s="69">
        <v>13.9</v>
      </c>
      <c r="W86" s="69">
        <v>13.9</v>
      </c>
      <c r="X86">
        <v>13.9</v>
      </c>
      <c r="Y86">
        <v>13.9</v>
      </c>
      <c r="Z86">
        <v>13.9</v>
      </c>
      <c r="AA86">
        <v>13.9</v>
      </c>
      <c r="AB86">
        <v>13.9</v>
      </c>
      <c r="AC86">
        <v>13.9</v>
      </c>
      <c r="AD86" s="77">
        <v>13</v>
      </c>
      <c r="AE86">
        <v>13</v>
      </c>
      <c r="AF86">
        <v>13</v>
      </c>
      <c r="AG86">
        <v>13</v>
      </c>
      <c r="AH86">
        <v>13</v>
      </c>
      <c r="AI86">
        <v>13</v>
      </c>
      <c r="AJ86">
        <v>13</v>
      </c>
      <c r="AK86">
        <v>13</v>
      </c>
      <c r="AL86">
        <v>13</v>
      </c>
      <c r="AM86">
        <v>13</v>
      </c>
      <c r="AN86">
        <v>13</v>
      </c>
      <c r="AO86">
        <v>13</v>
      </c>
      <c r="AP86">
        <v>13</v>
      </c>
      <c r="AQ86">
        <v>13</v>
      </c>
      <c r="AR86">
        <v>13</v>
      </c>
      <c r="AS86">
        <v>13</v>
      </c>
      <c r="AT86">
        <v>13</v>
      </c>
      <c r="AU86">
        <v>13</v>
      </c>
      <c r="AV86" s="77">
        <v>13.9</v>
      </c>
      <c r="AW86">
        <v>13.9</v>
      </c>
      <c r="AX86">
        <v>13.9</v>
      </c>
      <c r="AY86">
        <v>13.9</v>
      </c>
      <c r="AZ86">
        <v>13.9</v>
      </c>
      <c r="BA86">
        <v>13.9</v>
      </c>
      <c r="BB86">
        <v>13.9</v>
      </c>
      <c r="BC86">
        <v>13.9</v>
      </c>
      <c r="BD86">
        <v>13.9</v>
      </c>
      <c r="BE86">
        <v>13.9</v>
      </c>
      <c r="BF86">
        <v>13.9</v>
      </c>
      <c r="BG86">
        <v>13.9</v>
      </c>
      <c r="BH86">
        <v>13.9</v>
      </c>
      <c r="BI86">
        <v>13.9</v>
      </c>
      <c r="BJ86">
        <v>13.9</v>
      </c>
      <c r="BK86">
        <v>13.9</v>
      </c>
      <c r="BL86">
        <v>13.9</v>
      </c>
      <c r="BM86">
        <v>13.9</v>
      </c>
      <c r="BN86" s="77">
        <v>14.5</v>
      </c>
      <c r="BO86">
        <v>14.5</v>
      </c>
      <c r="BP86">
        <v>14.5</v>
      </c>
      <c r="BQ86">
        <v>14.5</v>
      </c>
      <c r="BR86">
        <v>14.5</v>
      </c>
      <c r="BS86">
        <v>14.5</v>
      </c>
      <c r="BT86" s="8">
        <v>14.6</v>
      </c>
      <c r="BU86">
        <v>14.6</v>
      </c>
      <c r="BV86">
        <v>14.6</v>
      </c>
      <c r="BW86">
        <v>14.6</v>
      </c>
      <c r="BX86">
        <v>14.6</v>
      </c>
      <c r="BY86">
        <v>14.6</v>
      </c>
      <c r="BZ86">
        <v>14.6</v>
      </c>
      <c r="CA86">
        <v>14.6</v>
      </c>
      <c r="CB86">
        <v>14.6</v>
      </c>
      <c r="CC86">
        <v>14.6</v>
      </c>
      <c r="CD86">
        <v>14.6</v>
      </c>
      <c r="CE86">
        <v>14.6</v>
      </c>
    </row>
    <row r="87" spans="1:85" ht="12.75">
      <c r="A87" s="68" t="s">
        <v>81</v>
      </c>
      <c r="B87" s="69" t="s">
        <v>1011</v>
      </c>
      <c r="C87" s="69">
        <v>12.4</v>
      </c>
      <c r="D87" s="69">
        <v>12.4</v>
      </c>
      <c r="E87" s="69">
        <v>12.4</v>
      </c>
      <c r="F87" s="69">
        <v>12.4</v>
      </c>
      <c r="G87" s="69">
        <v>12.4</v>
      </c>
      <c r="H87" s="69">
        <v>12.4</v>
      </c>
      <c r="I87" s="69">
        <v>12.4</v>
      </c>
      <c r="J87" s="69">
        <v>12.4</v>
      </c>
      <c r="K87" s="69">
        <v>12.4</v>
      </c>
      <c r="L87" s="70">
        <v>12.6</v>
      </c>
      <c r="M87" s="69">
        <v>12.6</v>
      </c>
      <c r="N87" s="69">
        <v>12.6</v>
      </c>
      <c r="O87" s="69">
        <v>12.6</v>
      </c>
      <c r="P87" s="69">
        <v>12.6</v>
      </c>
      <c r="Q87" s="69">
        <v>12.6</v>
      </c>
      <c r="R87" s="69">
        <v>12.6</v>
      </c>
      <c r="S87" s="69">
        <v>12.6</v>
      </c>
      <c r="T87" s="69">
        <v>12.6</v>
      </c>
      <c r="U87" s="69">
        <v>12.6</v>
      </c>
      <c r="V87" s="70">
        <v>12.9</v>
      </c>
      <c r="W87" s="69">
        <v>12.9</v>
      </c>
      <c r="X87">
        <v>12.9</v>
      </c>
      <c r="Y87">
        <v>12.9</v>
      </c>
      <c r="Z87">
        <v>12.9</v>
      </c>
      <c r="AA87">
        <v>12.9</v>
      </c>
      <c r="AB87">
        <v>12.9</v>
      </c>
      <c r="AC87" s="77">
        <v>13.3</v>
      </c>
      <c r="AD87" s="77">
        <v>12.4</v>
      </c>
      <c r="AE87">
        <v>12.4</v>
      </c>
      <c r="AF87">
        <v>12.4</v>
      </c>
      <c r="AG87">
        <v>12.4</v>
      </c>
      <c r="AH87">
        <v>12.4</v>
      </c>
      <c r="AI87">
        <v>12.4</v>
      </c>
      <c r="AJ87" s="77">
        <v>12.7</v>
      </c>
      <c r="AK87">
        <v>12.7</v>
      </c>
      <c r="AL87">
        <v>12.7</v>
      </c>
      <c r="AM87">
        <v>12.7</v>
      </c>
      <c r="AN87" s="77">
        <v>13.3</v>
      </c>
      <c r="AO87">
        <v>13.3</v>
      </c>
      <c r="AP87">
        <v>13.3</v>
      </c>
      <c r="AQ87">
        <v>13.3</v>
      </c>
      <c r="AR87">
        <v>13.3</v>
      </c>
      <c r="AS87">
        <v>13.3</v>
      </c>
      <c r="AT87">
        <v>13.3</v>
      </c>
      <c r="AU87">
        <v>13.3</v>
      </c>
      <c r="AV87">
        <v>13.3</v>
      </c>
      <c r="AW87">
        <v>13.3</v>
      </c>
      <c r="AX87">
        <v>13.3</v>
      </c>
      <c r="AY87">
        <v>13.3</v>
      </c>
      <c r="AZ87">
        <v>13.3</v>
      </c>
      <c r="BA87">
        <v>13.3</v>
      </c>
      <c r="BB87">
        <v>13.3</v>
      </c>
      <c r="BC87">
        <v>13.3</v>
      </c>
      <c r="BD87">
        <v>13.3</v>
      </c>
      <c r="BE87">
        <v>13.3</v>
      </c>
      <c r="BF87">
        <v>13.3</v>
      </c>
      <c r="BG87">
        <v>13.3</v>
      </c>
      <c r="BH87" s="77">
        <v>13.9</v>
      </c>
      <c r="BI87">
        <v>13.9</v>
      </c>
      <c r="BJ87">
        <v>13.9</v>
      </c>
      <c r="BK87">
        <v>13.9</v>
      </c>
      <c r="BL87">
        <v>13.9</v>
      </c>
      <c r="BM87">
        <v>13.9</v>
      </c>
      <c r="BN87">
        <v>13.9</v>
      </c>
      <c r="BO87">
        <v>13.9</v>
      </c>
      <c r="BP87">
        <v>13.9</v>
      </c>
      <c r="BQ87">
        <v>13.9</v>
      </c>
      <c r="BR87">
        <v>13.9</v>
      </c>
      <c r="BS87">
        <v>13.9</v>
      </c>
      <c r="BT87" s="8">
        <v>14.6</v>
      </c>
      <c r="BU87">
        <v>14.6</v>
      </c>
      <c r="BV87">
        <v>14.6</v>
      </c>
      <c r="BW87">
        <v>14.6</v>
      </c>
      <c r="BX87">
        <v>14.6</v>
      </c>
      <c r="BY87">
        <v>14.6</v>
      </c>
      <c r="BZ87">
        <v>14.6</v>
      </c>
      <c r="CA87">
        <v>14.6</v>
      </c>
      <c r="CB87">
        <v>14.6</v>
      </c>
      <c r="CC87">
        <v>14.6</v>
      </c>
      <c r="CD87">
        <v>14.6</v>
      </c>
      <c r="CE87">
        <v>14.6</v>
      </c>
      <c r="CG87" t="s">
        <v>783</v>
      </c>
    </row>
    <row r="88" spans="1:85" ht="12.75">
      <c r="A88" s="7" t="s">
        <v>78</v>
      </c>
      <c r="B88" s="8" t="s">
        <v>79</v>
      </c>
      <c r="C88" s="8">
        <v>12.7</v>
      </c>
      <c r="D88" s="8">
        <v>12.7</v>
      </c>
      <c r="E88" s="8">
        <v>12.7</v>
      </c>
      <c r="F88" s="8">
        <v>12.7</v>
      </c>
      <c r="G88" s="8">
        <v>12.7</v>
      </c>
      <c r="H88" s="8">
        <v>12.7</v>
      </c>
      <c r="I88" s="8">
        <v>12.7</v>
      </c>
      <c r="J88" s="8">
        <v>12.7</v>
      </c>
      <c r="K88" s="8">
        <v>12.7</v>
      </c>
      <c r="L88" s="8">
        <v>12.7</v>
      </c>
      <c r="M88" s="8">
        <v>12.7</v>
      </c>
      <c r="N88" s="8">
        <v>12.7</v>
      </c>
      <c r="O88" s="8">
        <v>12.7</v>
      </c>
      <c r="P88" s="8">
        <v>12.7</v>
      </c>
      <c r="Q88" s="8">
        <v>12.7</v>
      </c>
      <c r="R88" s="8">
        <v>12.7</v>
      </c>
      <c r="S88" s="8">
        <v>12.7</v>
      </c>
      <c r="T88" s="8">
        <v>12.7</v>
      </c>
      <c r="U88" s="8">
        <v>12.7</v>
      </c>
      <c r="V88" s="8">
        <v>12.7</v>
      </c>
      <c r="W88" s="8">
        <v>12.7</v>
      </c>
      <c r="X88" s="66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 s="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 t="s">
        <v>780</v>
      </c>
      <c r="CG88" t="s">
        <v>876</v>
      </c>
    </row>
    <row r="89" spans="1:85" ht="12.75">
      <c r="A89" s="68" t="s">
        <v>82</v>
      </c>
      <c r="B89" s="69" t="s">
        <v>946</v>
      </c>
      <c r="C89" s="69">
        <v>12.8</v>
      </c>
      <c r="D89" s="69">
        <v>12.8</v>
      </c>
      <c r="E89" s="69">
        <v>12.8</v>
      </c>
      <c r="F89" s="69">
        <v>12.8</v>
      </c>
      <c r="G89" s="69">
        <v>12.8</v>
      </c>
      <c r="H89" s="69">
        <v>12.8</v>
      </c>
      <c r="I89" s="70">
        <v>13.8</v>
      </c>
      <c r="J89" s="69">
        <v>13.8</v>
      </c>
      <c r="K89" s="69">
        <v>13.8</v>
      </c>
      <c r="L89" s="69">
        <v>13.8</v>
      </c>
      <c r="M89" s="69">
        <v>13.8</v>
      </c>
      <c r="N89" s="69">
        <v>13.8</v>
      </c>
      <c r="O89" s="69">
        <v>13.8</v>
      </c>
      <c r="P89" s="69">
        <v>13.8</v>
      </c>
      <c r="Q89" s="69">
        <v>13.8</v>
      </c>
      <c r="R89" s="69">
        <v>13.8</v>
      </c>
      <c r="S89" s="69">
        <v>13.8</v>
      </c>
      <c r="T89" s="69">
        <v>13.8</v>
      </c>
      <c r="U89" s="69">
        <v>13.8</v>
      </c>
      <c r="V89" s="69">
        <v>13.8</v>
      </c>
      <c r="W89" s="69">
        <v>13.8</v>
      </c>
      <c r="X89">
        <v>13.8</v>
      </c>
      <c r="Y89">
        <v>13.8</v>
      </c>
      <c r="Z89">
        <v>13.8</v>
      </c>
      <c r="AA89">
        <v>13.8</v>
      </c>
      <c r="AB89">
        <v>13.8</v>
      </c>
      <c r="AC89">
        <v>13.8</v>
      </c>
      <c r="AD89" s="77">
        <v>12.9</v>
      </c>
      <c r="AE89">
        <v>12.9</v>
      </c>
      <c r="AF89">
        <v>12.9</v>
      </c>
      <c r="AG89">
        <v>12.9</v>
      </c>
      <c r="AH89">
        <v>12.9</v>
      </c>
      <c r="AI89">
        <v>12.9</v>
      </c>
      <c r="AJ89">
        <v>12.9</v>
      </c>
      <c r="AK89">
        <v>12.9</v>
      </c>
      <c r="AL89">
        <v>12.9</v>
      </c>
      <c r="AM89">
        <v>12.9</v>
      </c>
      <c r="AN89">
        <v>12.9</v>
      </c>
      <c r="AO89">
        <v>12.9</v>
      </c>
      <c r="AP89">
        <v>12.9</v>
      </c>
      <c r="AQ89">
        <v>12.9</v>
      </c>
      <c r="AR89">
        <v>12.9</v>
      </c>
      <c r="AS89">
        <v>12.9</v>
      </c>
      <c r="AT89">
        <v>12.9</v>
      </c>
      <c r="AU89">
        <v>12.9</v>
      </c>
      <c r="AV89" s="77">
        <v>13.4</v>
      </c>
      <c r="AW89">
        <v>13.4</v>
      </c>
      <c r="AX89">
        <v>13.4</v>
      </c>
      <c r="AY89">
        <v>13.4</v>
      </c>
      <c r="AZ89">
        <v>13.4</v>
      </c>
      <c r="BA89">
        <v>13.4</v>
      </c>
      <c r="BB89">
        <v>13.4</v>
      </c>
      <c r="BC89">
        <v>13.4</v>
      </c>
      <c r="BD89">
        <v>13.4</v>
      </c>
      <c r="BE89">
        <v>13.4</v>
      </c>
      <c r="BF89">
        <v>13.4</v>
      </c>
      <c r="BG89">
        <v>13.4</v>
      </c>
      <c r="BH89" s="77">
        <v>14.2</v>
      </c>
      <c r="BI89">
        <v>14.2</v>
      </c>
      <c r="BJ89">
        <v>14.2</v>
      </c>
      <c r="BK89">
        <v>14.2</v>
      </c>
      <c r="BL89">
        <v>14.2</v>
      </c>
      <c r="BM89">
        <v>14.2</v>
      </c>
      <c r="BN89">
        <v>14.2</v>
      </c>
      <c r="BO89">
        <v>14.2</v>
      </c>
      <c r="BP89" s="77">
        <v>15.6</v>
      </c>
      <c r="BQ89">
        <v>15.6</v>
      </c>
      <c r="BR89">
        <v>15.6</v>
      </c>
      <c r="BS89">
        <v>15.6</v>
      </c>
      <c r="BT89" s="8">
        <v>14.6</v>
      </c>
      <c r="BU89">
        <v>14.6</v>
      </c>
      <c r="BV89">
        <v>14.6</v>
      </c>
      <c r="BW89">
        <v>14.6</v>
      </c>
      <c r="BX89">
        <v>14.6</v>
      </c>
      <c r="BY89">
        <v>14.6</v>
      </c>
      <c r="BZ89">
        <v>14.6</v>
      </c>
      <c r="CA89">
        <v>14.6</v>
      </c>
      <c r="CB89">
        <v>14.6</v>
      </c>
      <c r="CC89">
        <v>14.6</v>
      </c>
      <c r="CD89">
        <v>14.6</v>
      </c>
      <c r="CE89">
        <v>14.6</v>
      </c>
      <c r="CG89" t="s">
        <v>783</v>
      </c>
    </row>
    <row r="90" spans="1:83" ht="12.75">
      <c r="A90" s="68" t="s">
        <v>83</v>
      </c>
      <c r="B90" s="69" t="s">
        <v>84</v>
      </c>
      <c r="C90" s="69">
        <v>12.8</v>
      </c>
      <c r="D90" s="69">
        <v>12.8</v>
      </c>
      <c r="E90" s="69">
        <v>12.8</v>
      </c>
      <c r="F90" s="69">
        <v>12.8</v>
      </c>
      <c r="G90" s="69">
        <v>12.8</v>
      </c>
      <c r="H90" s="69">
        <v>12.8</v>
      </c>
      <c r="I90" s="70">
        <v>13.8</v>
      </c>
      <c r="J90" s="69">
        <v>13.8</v>
      </c>
      <c r="K90" s="69">
        <v>13.8</v>
      </c>
      <c r="L90" s="69">
        <v>13.8</v>
      </c>
      <c r="M90" s="69">
        <v>13.8</v>
      </c>
      <c r="N90" s="69">
        <v>13.8</v>
      </c>
      <c r="O90" s="69">
        <v>13.8</v>
      </c>
      <c r="P90" s="69">
        <v>13.8</v>
      </c>
      <c r="Q90" s="69">
        <v>13.8</v>
      </c>
      <c r="R90" s="69">
        <v>13.8</v>
      </c>
      <c r="S90" s="69">
        <v>13.8</v>
      </c>
      <c r="T90" s="69">
        <v>13.8</v>
      </c>
      <c r="U90" s="69">
        <v>13.8</v>
      </c>
      <c r="V90" s="69">
        <v>13.8</v>
      </c>
      <c r="W90" s="69">
        <v>13.8</v>
      </c>
      <c r="X90">
        <v>13.8</v>
      </c>
      <c r="Y90">
        <v>13.8</v>
      </c>
      <c r="Z90">
        <v>13.8</v>
      </c>
      <c r="AA90">
        <v>13.8</v>
      </c>
      <c r="AB90">
        <v>13.8</v>
      </c>
      <c r="AC90">
        <v>13.8</v>
      </c>
      <c r="AD90" s="77">
        <v>12.9</v>
      </c>
      <c r="AE90">
        <v>12.9</v>
      </c>
      <c r="AF90">
        <v>12.9</v>
      </c>
      <c r="AG90">
        <v>12.9</v>
      </c>
      <c r="AH90">
        <v>12.9</v>
      </c>
      <c r="AI90">
        <v>12.9</v>
      </c>
      <c r="AJ90">
        <v>12.9</v>
      </c>
      <c r="AK90">
        <v>12.9</v>
      </c>
      <c r="AL90">
        <v>12.9</v>
      </c>
      <c r="AM90">
        <v>12.9</v>
      </c>
      <c r="AN90">
        <v>12.9</v>
      </c>
      <c r="AO90">
        <v>12.9</v>
      </c>
      <c r="AP90">
        <v>12.9</v>
      </c>
      <c r="AQ90">
        <v>12.9</v>
      </c>
      <c r="AR90">
        <v>12.9</v>
      </c>
      <c r="AS90">
        <v>12.9</v>
      </c>
      <c r="AT90">
        <v>12.9</v>
      </c>
      <c r="AU90">
        <v>12.9</v>
      </c>
      <c r="AV90" s="77">
        <v>13.4</v>
      </c>
      <c r="AW90">
        <v>13.4</v>
      </c>
      <c r="AX90">
        <v>13.4</v>
      </c>
      <c r="AY90">
        <v>13.4</v>
      </c>
      <c r="AZ90">
        <v>13.4</v>
      </c>
      <c r="BA90">
        <v>13.4</v>
      </c>
      <c r="BB90">
        <v>13.4</v>
      </c>
      <c r="BC90">
        <v>13.4</v>
      </c>
      <c r="BD90">
        <v>13.4</v>
      </c>
      <c r="BE90">
        <v>13.4</v>
      </c>
      <c r="BF90">
        <v>13.4</v>
      </c>
      <c r="BG90">
        <v>13.4</v>
      </c>
      <c r="BH90" s="77">
        <v>14.2</v>
      </c>
      <c r="BI90">
        <v>14.2</v>
      </c>
      <c r="BJ90">
        <v>14.2</v>
      </c>
      <c r="BK90">
        <v>14.2</v>
      </c>
      <c r="BL90">
        <v>14.2</v>
      </c>
      <c r="BM90">
        <v>14.2</v>
      </c>
      <c r="BN90">
        <v>14.2</v>
      </c>
      <c r="BO90">
        <v>14.2</v>
      </c>
      <c r="BP90" s="77">
        <v>15.6</v>
      </c>
      <c r="BQ90">
        <v>15.6</v>
      </c>
      <c r="BR90">
        <v>15.6</v>
      </c>
      <c r="BS90">
        <v>15.6</v>
      </c>
      <c r="BT90" s="8">
        <v>14.6</v>
      </c>
      <c r="BU90">
        <v>14.6</v>
      </c>
      <c r="BV90">
        <v>14.6</v>
      </c>
      <c r="BW90">
        <v>14.6</v>
      </c>
      <c r="BX90">
        <v>14.6</v>
      </c>
      <c r="BY90">
        <v>14.6</v>
      </c>
      <c r="BZ90">
        <v>14.6</v>
      </c>
      <c r="CA90">
        <v>14.6</v>
      </c>
      <c r="CB90">
        <v>14.6</v>
      </c>
      <c r="CC90">
        <v>14.6</v>
      </c>
      <c r="CD90">
        <v>14.6</v>
      </c>
      <c r="CE90">
        <v>14.6</v>
      </c>
    </row>
    <row r="91" spans="1:83" ht="12.75">
      <c r="A91" s="68" t="s">
        <v>114</v>
      </c>
      <c r="B91" s="69" t="s">
        <v>115</v>
      </c>
      <c r="C91" s="69">
        <v>13.9</v>
      </c>
      <c r="D91" s="69">
        <v>13.9</v>
      </c>
      <c r="E91" s="69">
        <v>13.9</v>
      </c>
      <c r="F91" s="69">
        <v>13.9</v>
      </c>
      <c r="G91" s="69">
        <v>13.9</v>
      </c>
      <c r="H91" s="69">
        <v>13.9</v>
      </c>
      <c r="I91" s="69">
        <v>13.9</v>
      </c>
      <c r="J91" s="69">
        <v>13.9</v>
      </c>
      <c r="K91" s="69">
        <v>13.9</v>
      </c>
      <c r="L91" s="69">
        <v>13.9</v>
      </c>
      <c r="M91" s="69">
        <v>13.9</v>
      </c>
      <c r="N91" s="69">
        <v>13.9</v>
      </c>
      <c r="O91" s="69">
        <v>13.9</v>
      </c>
      <c r="P91" s="69">
        <v>13.9</v>
      </c>
      <c r="Q91" s="69">
        <v>13.9</v>
      </c>
      <c r="R91" s="69">
        <v>13.9</v>
      </c>
      <c r="S91" s="69">
        <v>13.9</v>
      </c>
      <c r="T91" s="69">
        <v>13.9</v>
      </c>
      <c r="U91" s="69">
        <v>13.9</v>
      </c>
      <c r="V91" s="69">
        <v>13.9</v>
      </c>
      <c r="W91" s="69">
        <v>13.9</v>
      </c>
      <c r="X91">
        <v>13.9</v>
      </c>
      <c r="Y91">
        <v>13.9</v>
      </c>
      <c r="Z91">
        <v>13.9</v>
      </c>
      <c r="AA91">
        <v>13.9</v>
      </c>
      <c r="AB91">
        <v>13.9</v>
      </c>
      <c r="AC91">
        <v>13.9</v>
      </c>
      <c r="AD91" s="77">
        <v>13</v>
      </c>
      <c r="AE91">
        <v>13</v>
      </c>
      <c r="AF91">
        <v>13</v>
      </c>
      <c r="AG91">
        <v>13</v>
      </c>
      <c r="AH91">
        <v>13</v>
      </c>
      <c r="AI91">
        <v>13</v>
      </c>
      <c r="AJ91">
        <v>13</v>
      </c>
      <c r="AK91">
        <v>13</v>
      </c>
      <c r="AL91">
        <v>13</v>
      </c>
      <c r="AM91">
        <v>13</v>
      </c>
      <c r="AN91">
        <v>13</v>
      </c>
      <c r="AO91">
        <v>13</v>
      </c>
      <c r="AP91">
        <v>13</v>
      </c>
      <c r="AQ91">
        <v>13</v>
      </c>
      <c r="AR91">
        <v>13</v>
      </c>
      <c r="AS91">
        <v>13</v>
      </c>
      <c r="AT91">
        <v>13</v>
      </c>
      <c r="AU91">
        <v>13</v>
      </c>
      <c r="AV91">
        <v>13</v>
      </c>
      <c r="AW91">
        <v>13</v>
      </c>
      <c r="AX91">
        <v>13</v>
      </c>
      <c r="AY91" s="77">
        <v>13.9</v>
      </c>
      <c r="AZ91">
        <v>13.9</v>
      </c>
      <c r="BA91">
        <v>13.9</v>
      </c>
      <c r="BB91">
        <v>13.9</v>
      </c>
      <c r="BC91">
        <v>13.9</v>
      </c>
      <c r="BD91">
        <v>13.9</v>
      </c>
      <c r="BE91">
        <v>13.9</v>
      </c>
      <c r="BF91">
        <v>13.9</v>
      </c>
      <c r="BG91">
        <v>13.9</v>
      </c>
      <c r="BH91">
        <v>13.9</v>
      </c>
      <c r="BI91">
        <v>13.9</v>
      </c>
      <c r="BJ91">
        <v>13.9</v>
      </c>
      <c r="BK91">
        <v>13.9</v>
      </c>
      <c r="BL91">
        <v>13.9</v>
      </c>
      <c r="BM91">
        <v>13.9</v>
      </c>
      <c r="BN91">
        <v>13.9</v>
      </c>
      <c r="BO91">
        <v>13.9</v>
      </c>
      <c r="BP91">
        <v>13.9</v>
      </c>
      <c r="BQ91">
        <v>13.9</v>
      </c>
      <c r="BR91">
        <v>13.9</v>
      </c>
      <c r="BS91">
        <v>13.9</v>
      </c>
      <c r="BT91" s="8">
        <v>14.6</v>
      </c>
      <c r="BU91">
        <v>14.6</v>
      </c>
      <c r="BV91">
        <v>14.6</v>
      </c>
      <c r="BW91">
        <v>14.6</v>
      </c>
      <c r="BX91">
        <v>14.6</v>
      </c>
      <c r="BY91">
        <v>14.6</v>
      </c>
      <c r="BZ91">
        <v>14.6</v>
      </c>
      <c r="CA91">
        <v>14.6</v>
      </c>
      <c r="CB91">
        <v>14.6</v>
      </c>
      <c r="CC91">
        <v>14.6</v>
      </c>
      <c r="CD91">
        <v>14.6</v>
      </c>
      <c r="CE91">
        <v>14.6</v>
      </c>
    </row>
    <row r="92" spans="1:83" ht="12.75">
      <c r="A92" s="68" t="s">
        <v>85</v>
      </c>
      <c r="B92" s="69" t="s">
        <v>86</v>
      </c>
      <c r="C92" s="69">
        <v>12.5</v>
      </c>
      <c r="D92" s="69">
        <v>12.5</v>
      </c>
      <c r="E92" s="69">
        <v>12.5</v>
      </c>
      <c r="F92" s="70">
        <v>13.4</v>
      </c>
      <c r="G92" s="69">
        <v>13.4</v>
      </c>
      <c r="H92" s="69">
        <v>13.4</v>
      </c>
      <c r="I92" s="69">
        <v>13.4</v>
      </c>
      <c r="J92" s="69">
        <v>13.4</v>
      </c>
      <c r="K92" s="69">
        <v>13.4</v>
      </c>
      <c r="L92" s="69">
        <v>13.4</v>
      </c>
      <c r="M92" s="69">
        <v>13.4</v>
      </c>
      <c r="N92" s="69">
        <v>13.4</v>
      </c>
      <c r="O92" s="69">
        <v>13.4</v>
      </c>
      <c r="P92" s="69">
        <v>13.4</v>
      </c>
      <c r="Q92" s="69">
        <v>13.4</v>
      </c>
      <c r="R92" s="69">
        <v>13.4</v>
      </c>
      <c r="S92" s="69">
        <v>13.4</v>
      </c>
      <c r="T92" s="69">
        <v>13.4</v>
      </c>
      <c r="U92" s="69">
        <v>13.4</v>
      </c>
      <c r="V92" s="69">
        <v>13.4</v>
      </c>
      <c r="W92" s="69">
        <v>13.4</v>
      </c>
      <c r="X92">
        <v>13.4</v>
      </c>
      <c r="Y92">
        <v>13.4</v>
      </c>
      <c r="Z92">
        <v>13.4</v>
      </c>
      <c r="AA92">
        <v>13.4</v>
      </c>
      <c r="AB92">
        <v>13.4</v>
      </c>
      <c r="AC92">
        <v>13.4</v>
      </c>
      <c r="AD92" s="77">
        <v>12.5</v>
      </c>
      <c r="AE92">
        <v>12.5</v>
      </c>
      <c r="AF92">
        <v>12.5</v>
      </c>
      <c r="AG92">
        <v>12.5</v>
      </c>
      <c r="AH92">
        <v>12.5</v>
      </c>
      <c r="AI92">
        <v>12.5</v>
      </c>
      <c r="AJ92">
        <v>12.5</v>
      </c>
      <c r="AK92">
        <v>12.5</v>
      </c>
      <c r="AL92">
        <v>12.5</v>
      </c>
      <c r="AM92">
        <v>12.5</v>
      </c>
      <c r="AN92">
        <v>12.5</v>
      </c>
      <c r="AO92">
        <v>12.5</v>
      </c>
      <c r="AP92">
        <v>12.5</v>
      </c>
      <c r="AQ92">
        <v>12.5</v>
      </c>
      <c r="AR92">
        <v>12.5</v>
      </c>
      <c r="AS92">
        <v>12.5</v>
      </c>
      <c r="AT92">
        <v>12.5</v>
      </c>
      <c r="AU92">
        <v>12.5</v>
      </c>
      <c r="AV92">
        <v>12.5</v>
      </c>
      <c r="AW92">
        <v>12.5</v>
      </c>
      <c r="AX92">
        <v>12.5</v>
      </c>
      <c r="AY92">
        <v>12.5</v>
      </c>
      <c r="AZ92">
        <v>12.5</v>
      </c>
      <c r="BA92">
        <v>12.5</v>
      </c>
      <c r="BB92" s="77">
        <v>12.9</v>
      </c>
      <c r="BC92">
        <v>12.9</v>
      </c>
      <c r="BD92">
        <v>12.9</v>
      </c>
      <c r="BE92">
        <v>12.9</v>
      </c>
      <c r="BF92">
        <v>12.9</v>
      </c>
      <c r="BG92">
        <v>12.9</v>
      </c>
      <c r="BH92">
        <v>12.9</v>
      </c>
      <c r="BI92">
        <v>12.9</v>
      </c>
      <c r="BJ92">
        <v>12.9</v>
      </c>
      <c r="BK92" s="77">
        <v>13.6</v>
      </c>
      <c r="BL92">
        <v>13.6</v>
      </c>
      <c r="BM92">
        <v>13.6</v>
      </c>
      <c r="BN92">
        <v>13.6</v>
      </c>
      <c r="BO92">
        <v>13.6</v>
      </c>
      <c r="BP92">
        <v>13.6</v>
      </c>
      <c r="BQ92">
        <v>13.6</v>
      </c>
      <c r="BR92">
        <v>13.6</v>
      </c>
      <c r="BS92">
        <v>13.6</v>
      </c>
      <c r="BT92" s="8">
        <v>14.6</v>
      </c>
      <c r="BU92">
        <v>14.6</v>
      </c>
      <c r="BV92">
        <v>14.6</v>
      </c>
      <c r="BW92">
        <v>14.6</v>
      </c>
      <c r="BX92">
        <v>14.6</v>
      </c>
      <c r="BY92">
        <v>14.6</v>
      </c>
      <c r="BZ92">
        <v>14.6</v>
      </c>
      <c r="CA92">
        <v>14.6</v>
      </c>
      <c r="CB92">
        <v>14.6</v>
      </c>
      <c r="CC92">
        <v>14.6</v>
      </c>
      <c r="CD92">
        <v>14.6</v>
      </c>
      <c r="CE92">
        <v>14.6</v>
      </c>
    </row>
    <row r="93" spans="1:83" ht="12.75">
      <c r="A93" s="68" t="s">
        <v>87</v>
      </c>
      <c r="B93" s="69" t="s">
        <v>88</v>
      </c>
      <c r="C93" s="69">
        <v>13.2</v>
      </c>
      <c r="D93" s="69">
        <v>13.2</v>
      </c>
      <c r="E93" s="69">
        <v>13.2</v>
      </c>
      <c r="F93" s="69">
        <v>13.2</v>
      </c>
      <c r="G93" s="69">
        <v>13.2</v>
      </c>
      <c r="H93" s="69">
        <v>13.2</v>
      </c>
      <c r="I93" s="69">
        <v>13.2</v>
      </c>
      <c r="J93" s="69">
        <v>13.2</v>
      </c>
      <c r="K93" s="69">
        <v>13.2</v>
      </c>
      <c r="L93" s="70">
        <v>13.5</v>
      </c>
      <c r="M93" s="69">
        <v>13.5</v>
      </c>
      <c r="N93" s="69">
        <v>13.5</v>
      </c>
      <c r="O93" s="69">
        <v>13.5</v>
      </c>
      <c r="P93" s="69">
        <v>13.5</v>
      </c>
      <c r="Q93" s="69">
        <v>13.5</v>
      </c>
      <c r="R93" s="69">
        <v>13.5</v>
      </c>
      <c r="S93" s="69">
        <v>13.5</v>
      </c>
      <c r="T93" s="69">
        <v>13.5</v>
      </c>
      <c r="U93" s="69">
        <v>13.5</v>
      </c>
      <c r="V93" s="69">
        <v>13.5</v>
      </c>
      <c r="W93" s="69">
        <v>13.5</v>
      </c>
      <c r="X93">
        <v>13.5</v>
      </c>
      <c r="Y93">
        <v>13.5</v>
      </c>
      <c r="Z93">
        <v>13.5</v>
      </c>
      <c r="AA93">
        <v>13.5</v>
      </c>
      <c r="AB93">
        <v>13.5</v>
      </c>
      <c r="AC93">
        <v>13.5</v>
      </c>
      <c r="AD93" s="77">
        <v>12.6</v>
      </c>
      <c r="AE93">
        <v>12.6</v>
      </c>
      <c r="AF93">
        <v>12.6</v>
      </c>
      <c r="AG93">
        <v>12.6</v>
      </c>
      <c r="AH93">
        <v>12.6</v>
      </c>
      <c r="AI93">
        <v>12.6</v>
      </c>
      <c r="AJ93">
        <v>12.6</v>
      </c>
      <c r="AK93">
        <v>12.6</v>
      </c>
      <c r="AL93">
        <v>12.6</v>
      </c>
      <c r="AM93">
        <v>12.6</v>
      </c>
      <c r="AN93">
        <v>12.6</v>
      </c>
      <c r="AO93">
        <v>12.6</v>
      </c>
      <c r="AP93">
        <v>12.6</v>
      </c>
      <c r="AQ93">
        <v>12.6</v>
      </c>
      <c r="AR93">
        <v>12.6</v>
      </c>
      <c r="AS93">
        <v>12.6</v>
      </c>
      <c r="AT93">
        <v>12.6</v>
      </c>
      <c r="AU93">
        <v>12.6</v>
      </c>
      <c r="AV93" s="77">
        <v>13.4</v>
      </c>
      <c r="AW93">
        <v>13.4</v>
      </c>
      <c r="AX93">
        <v>13.4</v>
      </c>
      <c r="AY93">
        <v>13.4</v>
      </c>
      <c r="AZ93">
        <v>13.4</v>
      </c>
      <c r="BA93">
        <v>13.4</v>
      </c>
      <c r="BB93">
        <v>13.4</v>
      </c>
      <c r="BC93">
        <v>13.4</v>
      </c>
      <c r="BD93">
        <v>13.4</v>
      </c>
      <c r="BE93">
        <v>13.4</v>
      </c>
      <c r="BF93">
        <v>13.4</v>
      </c>
      <c r="BG93">
        <v>13.4</v>
      </c>
      <c r="BH93" s="156">
        <v>13.2</v>
      </c>
      <c r="BI93">
        <v>13.2</v>
      </c>
      <c r="BJ93">
        <v>13.2</v>
      </c>
      <c r="BK93">
        <v>13.2</v>
      </c>
      <c r="BL93">
        <v>13.2</v>
      </c>
      <c r="BM93">
        <v>13.2</v>
      </c>
      <c r="BN93">
        <v>13.2</v>
      </c>
      <c r="BO93">
        <v>13.2</v>
      </c>
      <c r="BP93">
        <v>13.2</v>
      </c>
      <c r="BQ93">
        <v>13.2</v>
      </c>
      <c r="BR93">
        <v>13.2</v>
      </c>
      <c r="BS93">
        <v>13.2</v>
      </c>
      <c r="BT93" s="8">
        <v>14.6</v>
      </c>
      <c r="BU93">
        <v>14.6</v>
      </c>
      <c r="BV93">
        <v>14.6</v>
      </c>
      <c r="BW93">
        <v>14.6</v>
      </c>
      <c r="BX93">
        <v>14.6</v>
      </c>
      <c r="BY93">
        <v>14.6</v>
      </c>
      <c r="BZ93">
        <v>14.6</v>
      </c>
      <c r="CA93">
        <v>14.6</v>
      </c>
      <c r="CB93">
        <v>14.6</v>
      </c>
      <c r="CC93">
        <v>14.6</v>
      </c>
      <c r="CD93">
        <v>14.6</v>
      </c>
      <c r="CE93">
        <v>14.6</v>
      </c>
    </row>
    <row r="94" spans="1:85" ht="12.75">
      <c r="A94" s="68" t="s">
        <v>91</v>
      </c>
      <c r="B94" s="69" t="s">
        <v>92</v>
      </c>
      <c r="C94" s="69">
        <v>14.9</v>
      </c>
      <c r="D94" s="69">
        <v>14.9</v>
      </c>
      <c r="E94" s="69">
        <v>14.9</v>
      </c>
      <c r="F94" s="69">
        <v>14.9</v>
      </c>
      <c r="G94" s="69">
        <v>14.9</v>
      </c>
      <c r="H94" s="69">
        <v>14.9</v>
      </c>
      <c r="I94" s="69">
        <v>14.9</v>
      </c>
      <c r="J94" s="69">
        <v>14.9</v>
      </c>
      <c r="K94" s="69">
        <v>14.9</v>
      </c>
      <c r="L94" s="69">
        <v>14.9</v>
      </c>
      <c r="M94" s="69">
        <v>14.9</v>
      </c>
      <c r="N94" s="69">
        <v>14.9</v>
      </c>
      <c r="O94" s="69">
        <v>14.9</v>
      </c>
      <c r="P94" s="69">
        <v>14.9</v>
      </c>
      <c r="Q94" s="69">
        <v>14.9</v>
      </c>
      <c r="R94" s="69">
        <v>14.9</v>
      </c>
      <c r="S94" s="69">
        <v>14.9</v>
      </c>
      <c r="T94" s="69">
        <v>14.9</v>
      </c>
      <c r="U94" s="69">
        <v>14.9</v>
      </c>
      <c r="V94" s="69">
        <v>14.9</v>
      </c>
      <c r="W94" s="69">
        <v>14.9</v>
      </c>
      <c r="X94" s="66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 s="8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 t="s">
        <v>780</v>
      </c>
      <c r="CG94" t="s">
        <v>836</v>
      </c>
    </row>
    <row r="95" spans="1:85" ht="12.75">
      <c r="A95" s="68" t="s">
        <v>93</v>
      </c>
      <c r="B95" s="69" t="s">
        <v>94</v>
      </c>
      <c r="C95" s="69">
        <v>14.9</v>
      </c>
      <c r="D95" s="69">
        <v>14.9</v>
      </c>
      <c r="E95" s="69">
        <v>14.9</v>
      </c>
      <c r="F95" s="69">
        <v>14.9</v>
      </c>
      <c r="G95" s="69">
        <v>14.9</v>
      </c>
      <c r="H95" s="69">
        <v>14.9</v>
      </c>
      <c r="I95" s="69">
        <v>14.9</v>
      </c>
      <c r="J95" s="69">
        <v>14.9</v>
      </c>
      <c r="K95" s="69">
        <v>14.9</v>
      </c>
      <c r="L95" s="69">
        <v>14.9</v>
      </c>
      <c r="M95" s="69">
        <v>14.9</v>
      </c>
      <c r="N95" s="69">
        <v>14.9</v>
      </c>
      <c r="O95" s="69">
        <v>14.9</v>
      </c>
      <c r="P95" s="69">
        <v>14.9</v>
      </c>
      <c r="Q95" s="69">
        <v>14.9</v>
      </c>
      <c r="R95" s="69">
        <v>14.9</v>
      </c>
      <c r="S95" s="69">
        <v>14.9</v>
      </c>
      <c r="T95" s="69">
        <v>14.9</v>
      </c>
      <c r="U95" s="69">
        <v>14.9</v>
      </c>
      <c r="V95" s="69">
        <v>14.9</v>
      </c>
      <c r="W95" s="69">
        <v>14.9</v>
      </c>
      <c r="X95" s="66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 s="8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 t="s">
        <v>780</v>
      </c>
      <c r="CG95" t="s">
        <v>874</v>
      </c>
    </row>
    <row r="96" spans="1:83" ht="12.75">
      <c r="A96" s="68">
        <v>16839984</v>
      </c>
      <c r="B96" s="69" t="s">
        <v>95</v>
      </c>
      <c r="C96" s="69">
        <v>12.2</v>
      </c>
      <c r="D96" s="69">
        <v>12.2</v>
      </c>
      <c r="E96" s="69">
        <v>12.2</v>
      </c>
      <c r="F96" s="69">
        <v>12.2</v>
      </c>
      <c r="G96" s="69">
        <v>12.2</v>
      </c>
      <c r="H96" s="69">
        <v>12.2</v>
      </c>
      <c r="I96" s="69">
        <v>12.2</v>
      </c>
      <c r="J96" s="69">
        <v>12.2</v>
      </c>
      <c r="K96" s="69">
        <v>12.2</v>
      </c>
      <c r="L96" s="69">
        <v>12.2</v>
      </c>
      <c r="M96" s="69">
        <v>12.2</v>
      </c>
      <c r="N96" s="69">
        <v>12.2</v>
      </c>
      <c r="O96" s="69">
        <v>12.2</v>
      </c>
      <c r="P96" s="69">
        <v>12.2</v>
      </c>
      <c r="Q96" s="69">
        <v>12.2</v>
      </c>
      <c r="R96" s="70">
        <v>12.9</v>
      </c>
      <c r="S96" s="69">
        <v>12.9</v>
      </c>
      <c r="T96" s="69">
        <v>12.9</v>
      </c>
      <c r="U96" s="69">
        <v>12.9</v>
      </c>
      <c r="V96" s="69">
        <v>12.9</v>
      </c>
      <c r="W96" s="69">
        <v>12.9</v>
      </c>
      <c r="X96">
        <v>12.9</v>
      </c>
      <c r="Y96">
        <v>12.9</v>
      </c>
      <c r="Z96">
        <v>12.9</v>
      </c>
      <c r="AA96">
        <v>12.9</v>
      </c>
      <c r="AB96">
        <v>12.9</v>
      </c>
      <c r="AC96">
        <v>12.9</v>
      </c>
      <c r="AD96" s="81">
        <v>11.9</v>
      </c>
      <c r="AE96">
        <v>11.9</v>
      </c>
      <c r="AF96">
        <v>11.9</v>
      </c>
      <c r="AG96">
        <v>11.9</v>
      </c>
      <c r="AH96">
        <v>11.9</v>
      </c>
      <c r="AI96">
        <v>11.9</v>
      </c>
      <c r="AJ96">
        <v>11.9</v>
      </c>
      <c r="AK96">
        <v>11.9</v>
      </c>
      <c r="AL96">
        <v>11.9</v>
      </c>
      <c r="AM96">
        <v>11.9</v>
      </c>
      <c r="AN96">
        <v>11.9</v>
      </c>
      <c r="AO96">
        <v>11.9</v>
      </c>
      <c r="AP96">
        <v>11.9</v>
      </c>
      <c r="AQ96">
        <v>11.9</v>
      </c>
      <c r="AR96">
        <v>11.9</v>
      </c>
      <c r="AS96">
        <v>11.9</v>
      </c>
      <c r="AT96">
        <v>11.9</v>
      </c>
      <c r="AU96">
        <v>11.9</v>
      </c>
      <c r="AV96" s="77">
        <v>12.6</v>
      </c>
      <c r="AW96">
        <v>12.6</v>
      </c>
      <c r="AX96">
        <v>12.6</v>
      </c>
      <c r="AY96">
        <v>12.6</v>
      </c>
      <c r="AZ96">
        <v>12.6</v>
      </c>
      <c r="BA96">
        <v>12.6</v>
      </c>
      <c r="BB96">
        <v>12.6</v>
      </c>
      <c r="BC96">
        <v>12.6</v>
      </c>
      <c r="BD96">
        <v>12.6</v>
      </c>
      <c r="BE96">
        <v>12.6</v>
      </c>
      <c r="BF96">
        <v>12.6</v>
      </c>
      <c r="BG96">
        <v>12.6</v>
      </c>
      <c r="BH96">
        <v>12.6</v>
      </c>
      <c r="BI96">
        <v>12.6</v>
      </c>
      <c r="BJ96">
        <v>12.6</v>
      </c>
      <c r="BK96">
        <v>12.6</v>
      </c>
      <c r="BL96">
        <v>12.6</v>
      </c>
      <c r="BM96">
        <v>12.6</v>
      </c>
      <c r="BN96">
        <v>12.6</v>
      </c>
      <c r="BO96">
        <v>12.6</v>
      </c>
      <c r="BP96">
        <v>12.6</v>
      </c>
      <c r="BQ96">
        <v>12.6</v>
      </c>
      <c r="BR96">
        <v>12.6</v>
      </c>
      <c r="BS96">
        <v>12.6</v>
      </c>
      <c r="BT96" s="8">
        <v>14.6</v>
      </c>
      <c r="BU96">
        <v>14.6</v>
      </c>
      <c r="BV96">
        <v>14.6</v>
      </c>
      <c r="BW96">
        <v>14.6</v>
      </c>
      <c r="BX96">
        <v>14.6</v>
      </c>
      <c r="BY96">
        <v>14.6</v>
      </c>
      <c r="BZ96">
        <v>14.6</v>
      </c>
      <c r="CA96">
        <v>14.6</v>
      </c>
      <c r="CB96">
        <v>14.6</v>
      </c>
      <c r="CC96">
        <v>14.6</v>
      </c>
      <c r="CD96">
        <v>14.6</v>
      </c>
      <c r="CE96">
        <v>14.6</v>
      </c>
    </row>
    <row r="97" spans="1:83" ht="12.75">
      <c r="A97" s="7" t="s">
        <v>98</v>
      </c>
      <c r="B97" s="8" t="s">
        <v>99</v>
      </c>
      <c r="C97" s="8">
        <v>12.5</v>
      </c>
      <c r="D97" s="8">
        <v>12.5</v>
      </c>
      <c r="E97" s="8">
        <v>12.5</v>
      </c>
      <c r="F97" s="8">
        <v>12.5</v>
      </c>
      <c r="G97" s="8">
        <v>12.5</v>
      </c>
      <c r="H97" s="8">
        <v>12.5</v>
      </c>
      <c r="I97" s="8">
        <v>12.5</v>
      </c>
      <c r="J97" s="8">
        <v>12.5</v>
      </c>
      <c r="K97" s="8">
        <v>12.5</v>
      </c>
      <c r="L97" s="8">
        <v>12.5</v>
      </c>
      <c r="M97" s="8">
        <v>12.5</v>
      </c>
      <c r="N97" s="8">
        <v>12.5</v>
      </c>
      <c r="O97" s="8">
        <v>12.5</v>
      </c>
      <c r="P97" s="8">
        <v>12.5</v>
      </c>
      <c r="Q97" s="8">
        <v>12.5</v>
      </c>
      <c r="R97" s="8">
        <v>12.5</v>
      </c>
      <c r="S97" s="8">
        <v>12.5</v>
      </c>
      <c r="T97" s="8">
        <v>12.5</v>
      </c>
      <c r="U97" s="8">
        <v>12.5</v>
      </c>
      <c r="V97" s="8">
        <v>12.5</v>
      </c>
      <c r="W97" s="8">
        <v>12.5</v>
      </c>
      <c r="X97" s="77">
        <v>12.2</v>
      </c>
      <c r="Y97" s="8">
        <v>12.2</v>
      </c>
      <c r="Z97" s="8">
        <v>12.2</v>
      </c>
      <c r="AA97" s="8">
        <v>12.2</v>
      </c>
      <c r="AB97">
        <v>12.2</v>
      </c>
      <c r="AC97" s="8">
        <v>12.2</v>
      </c>
      <c r="AD97" s="77">
        <v>11.3</v>
      </c>
      <c r="AE97">
        <v>11.3</v>
      </c>
      <c r="AF97">
        <v>11.3</v>
      </c>
      <c r="AG97">
        <v>11.3</v>
      </c>
      <c r="AH97">
        <v>11.3</v>
      </c>
      <c r="AI97">
        <v>11.3</v>
      </c>
      <c r="AJ97">
        <v>11.3</v>
      </c>
      <c r="AK97">
        <v>11.3</v>
      </c>
      <c r="AL97">
        <v>11.3</v>
      </c>
      <c r="AM97">
        <v>11.3</v>
      </c>
      <c r="AN97">
        <v>11.3</v>
      </c>
      <c r="AO97">
        <v>11.3</v>
      </c>
      <c r="AP97">
        <v>11.3</v>
      </c>
      <c r="AQ97">
        <v>11.3</v>
      </c>
      <c r="AR97">
        <v>11.3</v>
      </c>
      <c r="AS97">
        <v>11.3</v>
      </c>
      <c r="AT97">
        <v>11.3</v>
      </c>
      <c r="AU97">
        <v>11.3</v>
      </c>
      <c r="AV97">
        <v>11.3</v>
      </c>
      <c r="AW97">
        <v>11.3</v>
      </c>
      <c r="AX97">
        <v>11.3</v>
      </c>
      <c r="AY97">
        <v>11.3</v>
      </c>
      <c r="AZ97">
        <v>11.3</v>
      </c>
      <c r="BA97">
        <v>11.3</v>
      </c>
      <c r="BB97">
        <v>11.3</v>
      </c>
      <c r="BC97">
        <v>11.3</v>
      </c>
      <c r="BD97">
        <v>11.3</v>
      </c>
      <c r="BE97">
        <v>11.3</v>
      </c>
      <c r="BF97">
        <v>11.3</v>
      </c>
      <c r="BG97">
        <v>11.3</v>
      </c>
      <c r="BH97" s="77">
        <v>12.3</v>
      </c>
      <c r="BI97">
        <v>12.3</v>
      </c>
      <c r="BJ97">
        <v>12.3</v>
      </c>
      <c r="BK97">
        <v>12.3</v>
      </c>
      <c r="BL97">
        <v>12.3</v>
      </c>
      <c r="BM97">
        <v>12.3</v>
      </c>
      <c r="BN97">
        <v>12.3</v>
      </c>
      <c r="BO97">
        <v>12.3</v>
      </c>
      <c r="BP97">
        <v>12.3</v>
      </c>
      <c r="BQ97">
        <v>12.3</v>
      </c>
      <c r="BR97">
        <v>12.3</v>
      </c>
      <c r="BS97">
        <v>12.3</v>
      </c>
      <c r="BT97" s="8">
        <v>14.6</v>
      </c>
      <c r="BU97">
        <v>14.6</v>
      </c>
      <c r="BV97">
        <v>14.6</v>
      </c>
      <c r="BW97">
        <v>14.6</v>
      </c>
      <c r="BX97">
        <v>14.6</v>
      </c>
      <c r="BY97">
        <v>14.6</v>
      </c>
      <c r="BZ97">
        <v>14.6</v>
      </c>
      <c r="CA97">
        <v>14.6</v>
      </c>
      <c r="CB97">
        <v>14.6</v>
      </c>
      <c r="CC97">
        <v>14.6</v>
      </c>
      <c r="CD97">
        <v>14.6</v>
      </c>
      <c r="CE97">
        <v>14.6</v>
      </c>
    </row>
    <row r="98" spans="1:85" ht="12.75">
      <c r="A98" s="68" t="s">
        <v>100</v>
      </c>
      <c r="B98" s="69" t="s">
        <v>101</v>
      </c>
      <c r="C98" s="69">
        <v>13.6</v>
      </c>
      <c r="D98" s="69">
        <v>13.6</v>
      </c>
      <c r="E98" s="69">
        <v>13.6</v>
      </c>
      <c r="F98" s="69">
        <v>13.6</v>
      </c>
      <c r="G98" s="69">
        <v>13.6</v>
      </c>
      <c r="H98" s="69">
        <v>13.6</v>
      </c>
      <c r="I98" s="69">
        <v>13.6</v>
      </c>
      <c r="J98" s="69">
        <v>13.6</v>
      </c>
      <c r="K98" s="69">
        <v>13.6</v>
      </c>
      <c r="L98" s="69">
        <v>13.6</v>
      </c>
      <c r="M98" s="69">
        <v>13.6</v>
      </c>
      <c r="N98" s="69">
        <v>13.6</v>
      </c>
      <c r="O98" s="69">
        <v>13.6</v>
      </c>
      <c r="P98" s="69">
        <v>13.6</v>
      </c>
      <c r="Q98" s="69">
        <v>13.6</v>
      </c>
      <c r="R98" s="69">
        <v>13.6</v>
      </c>
      <c r="S98" s="69">
        <v>13.6</v>
      </c>
      <c r="T98" s="69">
        <v>13.6</v>
      </c>
      <c r="U98" s="69">
        <v>13.6</v>
      </c>
      <c r="V98" s="69">
        <v>13.6</v>
      </c>
      <c r="W98" s="69">
        <v>13.6</v>
      </c>
      <c r="X98">
        <v>13.6</v>
      </c>
      <c r="Y98">
        <v>13.6</v>
      </c>
      <c r="Z98">
        <v>13.6</v>
      </c>
      <c r="AA98">
        <v>13.6</v>
      </c>
      <c r="AB98">
        <v>13.6</v>
      </c>
      <c r="AC98">
        <v>13.6</v>
      </c>
      <c r="AD98" s="77">
        <v>12.7</v>
      </c>
      <c r="AE98">
        <v>12.7</v>
      </c>
      <c r="AF98">
        <v>12.7</v>
      </c>
      <c r="AG98">
        <v>12.7</v>
      </c>
      <c r="AH98">
        <v>12.7</v>
      </c>
      <c r="AI98">
        <v>12.7</v>
      </c>
      <c r="AJ98" s="77">
        <v>13</v>
      </c>
      <c r="AK98">
        <v>13</v>
      </c>
      <c r="AL98">
        <v>13</v>
      </c>
      <c r="AM98">
        <v>13</v>
      </c>
      <c r="AN98">
        <v>13</v>
      </c>
      <c r="AO98">
        <v>13</v>
      </c>
      <c r="AP98">
        <v>13</v>
      </c>
      <c r="AQ98">
        <v>13</v>
      </c>
      <c r="AR98">
        <v>13</v>
      </c>
      <c r="AS98">
        <v>13</v>
      </c>
      <c r="AT98">
        <v>13</v>
      </c>
      <c r="AU98">
        <v>13</v>
      </c>
      <c r="AV98" s="77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 s="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 t="s">
        <v>780</v>
      </c>
      <c r="CG98" t="s">
        <v>937</v>
      </c>
    </row>
    <row r="99" spans="1:83" ht="12.75">
      <c r="A99" s="68" t="s">
        <v>102</v>
      </c>
      <c r="B99" s="69" t="s">
        <v>103</v>
      </c>
      <c r="C99" s="69">
        <v>13.9</v>
      </c>
      <c r="D99" s="69">
        <v>13.9</v>
      </c>
      <c r="E99" s="69">
        <v>13.9</v>
      </c>
      <c r="F99" s="69">
        <v>13.9</v>
      </c>
      <c r="G99" s="69">
        <v>13.9</v>
      </c>
      <c r="H99" s="70">
        <v>14.7</v>
      </c>
      <c r="I99" s="69">
        <v>14.7</v>
      </c>
      <c r="J99" s="69">
        <v>14.7</v>
      </c>
      <c r="K99" s="69">
        <v>14.7</v>
      </c>
      <c r="L99" s="69">
        <v>14.7</v>
      </c>
      <c r="M99" s="69">
        <v>14.7</v>
      </c>
      <c r="N99" s="69">
        <v>14.7</v>
      </c>
      <c r="O99" s="69">
        <v>14.7</v>
      </c>
      <c r="P99" s="70">
        <v>14.1</v>
      </c>
      <c r="Q99" s="69">
        <v>14.1</v>
      </c>
      <c r="R99" s="69">
        <v>14.1</v>
      </c>
      <c r="S99" s="69">
        <v>14.1</v>
      </c>
      <c r="T99" s="69">
        <v>14.1</v>
      </c>
      <c r="U99" s="69">
        <v>14.1</v>
      </c>
      <c r="V99" s="69">
        <v>14.1</v>
      </c>
      <c r="W99" s="69">
        <v>14.1</v>
      </c>
      <c r="X99">
        <v>14.1</v>
      </c>
      <c r="Y99">
        <v>14.1</v>
      </c>
      <c r="Z99">
        <v>14.1</v>
      </c>
      <c r="AA99">
        <v>14.1</v>
      </c>
      <c r="AB99">
        <v>14.1</v>
      </c>
      <c r="AC99">
        <v>14.1</v>
      </c>
      <c r="AD99" s="81">
        <v>12.8</v>
      </c>
      <c r="AE99">
        <v>12.8</v>
      </c>
      <c r="AF99">
        <v>12.8</v>
      </c>
      <c r="AG99">
        <v>12.8</v>
      </c>
      <c r="AH99">
        <v>12.8</v>
      </c>
      <c r="AI99">
        <v>12.8</v>
      </c>
      <c r="AJ99">
        <v>12.8</v>
      </c>
      <c r="AK99">
        <v>12.8</v>
      </c>
      <c r="AL99">
        <v>12.8</v>
      </c>
      <c r="AM99">
        <v>12.8</v>
      </c>
      <c r="AN99">
        <v>12.8</v>
      </c>
      <c r="AO99">
        <v>12.8</v>
      </c>
      <c r="AP99">
        <v>12.8</v>
      </c>
      <c r="AQ99">
        <v>12.8</v>
      </c>
      <c r="AR99">
        <v>12.8</v>
      </c>
      <c r="AS99">
        <v>12.8</v>
      </c>
      <c r="AT99">
        <v>12.8</v>
      </c>
      <c r="AU99">
        <v>12.8</v>
      </c>
      <c r="AV99" s="77">
        <v>13.3</v>
      </c>
      <c r="AW99">
        <v>13.3</v>
      </c>
      <c r="AX99">
        <v>13.3</v>
      </c>
      <c r="AY99">
        <v>13.3</v>
      </c>
      <c r="AZ99">
        <v>13.3</v>
      </c>
      <c r="BA99">
        <v>13.3</v>
      </c>
      <c r="BB99">
        <v>13.3</v>
      </c>
      <c r="BC99">
        <v>13.3</v>
      </c>
      <c r="BD99">
        <v>13.3</v>
      </c>
      <c r="BE99">
        <v>13.3</v>
      </c>
      <c r="BF99">
        <v>13.3</v>
      </c>
      <c r="BG99">
        <v>13.3</v>
      </c>
      <c r="BH99">
        <v>13.3</v>
      </c>
      <c r="BI99">
        <v>13.3</v>
      </c>
      <c r="BJ99">
        <v>13.3</v>
      </c>
      <c r="BK99">
        <v>13.3</v>
      </c>
      <c r="BL99">
        <v>13.3</v>
      </c>
      <c r="BM99">
        <v>13.3</v>
      </c>
      <c r="BN99">
        <v>13.3</v>
      </c>
      <c r="BO99">
        <v>13.3</v>
      </c>
      <c r="BP99">
        <v>13.3</v>
      </c>
      <c r="BQ99">
        <v>13.3</v>
      </c>
      <c r="BR99">
        <v>13.3</v>
      </c>
      <c r="BS99">
        <v>13.3</v>
      </c>
      <c r="BT99" s="8">
        <v>14.6</v>
      </c>
      <c r="BU99">
        <v>14.6</v>
      </c>
      <c r="BV99">
        <v>14.6</v>
      </c>
      <c r="BW99">
        <v>14.6</v>
      </c>
      <c r="BX99">
        <v>14.6</v>
      </c>
      <c r="BY99">
        <v>14.6</v>
      </c>
      <c r="BZ99">
        <v>14.6</v>
      </c>
      <c r="CA99">
        <v>14.6</v>
      </c>
      <c r="CB99">
        <v>14.6</v>
      </c>
      <c r="CC99">
        <v>14.6</v>
      </c>
      <c r="CD99">
        <v>14.6</v>
      </c>
      <c r="CE99">
        <v>14.6</v>
      </c>
    </row>
    <row r="100" spans="1:83" ht="12.75">
      <c r="A100" s="68" t="s">
        <v>104</v>
      </c>
      <c r="B100" s="69" t="s">
        <v>105</v>
      </c>
      <c r="C100" s="69">
        <v>13.9</v>
      </c>
      <c r="D100" s="69">
        <v>13.9</v>
      </c>
      <c r="E100" s="69">
        <v>13.9</v>
      </c>
      <c r="F100" s="69">
        <v>13.9</v>
      </c>
      <c r="G100" s="69">
        <v>13.9</v>
      </c>
      <c r="H100" s="70">
        <v>14.7</v>
      </c>
      <c r="I100" s="69">
        <v>14.7</v>
      </c>
      <c r="J100" s="69">
        <v>14.7</v>
      </c>
      <c r="K100" s="69">
        <v>14.7</v>
      </c>
      <c r="L100" s="69">
        <v>14.7</v>
      </c>
      <c r="M100" s="69">
        <v>14.7</v>
      </c>
      <c r="N100" s="69">
        <v>14.7</v>
      </c>
      <c r="O100" s="69">
        <v>14.7</v>
      </c>
      <c r="P100" s="70">
        <v>14.1</v>
      </c>
      <c r="Q100" s="69">
        <v>14.1</v>
      </c>
      <c r="R100" s="69">
        <v>14.1</v>
      </c>
      <c r="S100" s="69">
        <v>14.1</v>
      </c>
      <c r="T100" s="69">
        <v>14.1</v>
      </c>
      <c r="U100" s="69">
        <v>14.1</v>
      </c>
      <c r="V100" s="69">
        <v>14.1</v>
      </c>
      <c r="W100" s="69">
        <v>14.1</v>
      </c>
      <c r="X100">
        <v>14.1</v>
      </c>
      <c r="Y100">
        <v>14.1</v>
      </c>
      <c r="Z100">
        <v>14.1</v>
      </c>
      <c r="AA100">
        <v>14.1</v>
      </c>
      <c r="AB100">
        <v>14.1</v>
      </c>
      <c r="AC100">
        <v>14.1</v>
      </c>
      <c r="AD100" s="81">
        <v>12.8</v>
      </c>
      <c r="AE100">
        <v>12.8</v>
      </c>
      <c r="AF100">
        <v>12.8</v>
      </c>
      <c r="AG100">
        <v>12.8</v>
      </c>
      <c r="AH100">
        <v>12.8</v>
      </c>
      <c r="AI100">
        <v>12.8</v>
      </c>
      <c r="AJ100">
        <v>12.8</v>
      </c>
      <c r="AK100">
        <v>12.8</v>
      </c>
      <c r="AL100">
        <v>12.8</v>
      </c>
      <c r="AM100">
        <v>12.8</v>
      </c>
      <c r="AN100">
        <v>12.8</v>
      </c>
      <c r="AO100">
        <v>12.8</v>
      </c>
      <c r="AP100">
        <v>12.8</v>
      </c>
      <c r="AQ100">
        <v>12.8</v>
      </c>
      <c r="AR100">
        <v>12.8</v>
      </c>
      <c r="AS100">
        <v>12.8</v>
      </c>
      <c r="AT100">
        <v>12.8</v>
      </c>
      <c r="AU100">
        <v>12.8</v>
      </c>
      <c r="AV100" s="77">
        <v>13.3</v>
      </c>
      <c r="AW100">
        <v>13.3</v>
      </c>
      <c r="AX100">
        <v>13.3</v>
      </c>
      <c r="AY100">
        <v>13.3</v>
      </c>
      <c r="AZ100">
        <v>13.3</v>
      </c>
      <c r="BA100">
        <v>13.3</v>
      </c>
      <c r="BB100">
        <v>13.3</v>
      </c>
      <c r="BC100">
        <v>13.3</v>
      </c>
      <c r="BD100">
        <v>13.3</v>
      </c>
      <c r="BE100">
        <v>13.3</v>
      </c>
      <c r="BF100">
        <v>13.3</v>
      </c>
      <c r="BG100">
        <v>13.3</v>
      </c>
      <c r="BH100">
        <v>13.3</v>
      </c>
      <c r="BI100">
        <v>13.3</v>
      </c>
      <c r="BJ100">
        <v>13.3</v>
      </c>
      <c r="BK100">
        <v>13.3</v>
      </c>
      <c r="BL100">
        <v>13.3</v>
      </c>
      <c r="BM100">
        <v>13.3</v>
      </c>
      <c r="BN100">
        <v>13.3</v>
      </c>
      <c r="BO100">
        <v>13.3</v>
      </c>
      <c r="BP100">
        <v>13.3</v>
      </c>
      <c r="BQ100">
        <v>13.3</v>
      </c>
      <c r="BR100">
        <v>13.3</v>
      </c>
      <c r="BS100">
        <v>13.3</v>
      </c>
      <c r="BT100" s="8">
        <v>14.6</v>
      </c>
      <c r="BU100">
        <v>14.6</v>
      </c>
      <c r="BV100">
        <v>14.6</v>
      </c>
      <c r="BW100">
        <v>14.6</v>
      </c>
      <c r="BX100">
        <v>14.6</v>
      </c>
      <c r="BY100">
        <v>14.6</v>
      </c>
      <c r="BZ100">
        <v>14.6</v>
      </c>
      <c r="CA100">
        <v>14.6</v>
      </c>
      <c r="CB100">
        <v>14.6</v>
      </c>
      <c r="CC100">
        <v>14.6</v>
      </c>
      <c r="CD100">
        <v>14.6</v>
      </c>
      <c r="CE100">
        <v>14.6</v>
      </c>
    </row>
    <row r="101" spans="1:85" ht="12.75">
      <c r="A101" s="68" t="s">
        <v>106</v>
      </c>
      <c r="B101" s="69" t="s">
        <v>107</v>
      </c>
      <c r="C101" s="69">
        <v>13.2</v>
      </c>
      <c r="D101" s="69">
        <v>13.2</v>
      </c>
      <c r="E101" s="69">
        <v>13.2</v>
      </c>
      <c r="F101" s="69">
        <v>13.2</v>
      </c>
      <c r="G101" s="69">
        <v>13.2</v>
      </c>
      <c r="H101" s="70">
        <v>13.9</v>
      </c>
      <c r="I101" s="69">
        <v>13.9</v>
      </c>
      <c r="J101" s="69">
        <v>13.9</v>
      </c>
      <c r="K101" s="69">
        <v>13.9</v>
      </c>
      <c r="L101" s="69">
        <v>13.9</v>
      </c>
      <c r="M101" s="69">
        <v>13.9</v>
      </c>
      <c r="N101" s="69">
        <v>13.9</v>
      </c>
      <c r="O101" s="69">
        <v>13.9</v>
      </c>
      <c r="P101" s="69">
        <v>13.9</v>
      </c>
      <c r="Q101" s="69">
        <v>13.9</v>
      </c>
      <c r="R101" s="69">
        <v>13.9</v>
      </c>
      <c r="S101" s="69">
        <v>13.9</v>
      </c>
      <c r="T101" s="69">
        <v>13.9</v>
      </c>
      <c r="U101" s="69">
        <v>13.9</v>
      </c>
      <c r="V101" s="69">
        <v>13.9</v>
      </c>
      <c r="W101" s="69">
        <v>13.9</v>
      </c>
      <c r="X101" s="66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 s="8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 t="s">
        <v>780</v>
      </c>
      <c r="CG101" t="s">
        <v>877</v>
      </c>
    </row>
    <row r="102" spans="1:85" ht="12.75">
      <c r="A102" s="68" t="s">
        <v>108</v>
      </c>
      <c r="B102" s="69" t="s">
        <v>109</v>
      </c>
      <c r="C102" s="69">
        <v>12.6</v>
      </c>
      <c r="D102" s="69">
        <v>12.6</v>
      </c>
      <c r="E102" s="70">
        <v>0</v>
      </c>
      <c r="F102" s="69">
        <v>0</v>
      </c>
      <c r="G102" s="69">
        <v>0</v>
      </c>
      <c r="H102" s="69">
        <v>0</v>
      </c>
      <c r="I102" s="69">
        <v>0</v>
      </c>
      <c r="J102" s="69">
        <v>0</v>
      </c>
      <c r="K102" s="69">
        <v>0</v>
      </c>
      <c r="L102" s="69">
        <v>0</v>
      </c>
      <c r="M102" s="69">
        <v>0</v>
      </c>
      <c r="N102" s="69">
        <v>0</v>
      </c>
      <c r="O102" s="69">
        <v>0</v>
      </c>
      <c r="P102" s="69">
        <v>0</v>
      </c>
      <c r="Q102" s="69">
        <v>0</v>
      </c>
      <c r="R102" s="69">
        <v>0</v>
      </c>
      <c r="S102" s="69">
        <v>0</v>
      </c>
      <c r="T102" s="69">
        <v>0</v>
      </c>
      <c r="U102" s="69">
        <v>0</v>
      </c>
      <c r="V102" s="69">
        <v>0</v>
      </c>
      <c r="W102" s="69">
        <v>0</v>
      </c>
      <c r="X102" s="69">
        <v>0</v>
      </c>
      <c r="Y102" s="69">
        <v>0</v>
      </c>
      <c r="Z102" s="69">
        <v>0</v>
      </c>
      <c r="AA102" s="69">
        <v>0</v>
      </c>
      <c r="AB102" s="69">
        <v>0</v>
      </c>
      <c r="AC102" s="69">
        <v>0</v>
      </c>
      <c r="AD102" s="69">
        <v>0</v>
      </c>
      <c r="AE102" s="69">
        <v>0</v>
      </c>
      <c r="AF102" s="69">
        <v>0</v>
      </c>
      <c r="AG102" s="69">
        <v>0</v>
      </c>
      <c r="AH102" s="69">
        <v>0</v>
      </c>
      <c r="AI102" s="69">
        <v>0</v>
      </c>
      <c r="AJ102" s="69">
        <v>0</v>
      </c>
      <c r="AK102" s="69">
        <v>0</v>
      </c>
      <c r="AL102" s="69">
        <v>0</v>
      </c>
      <c r="AM102" s="69">
        <v>0</v>
      </c>
      <c r="AN102" s="69">
        <v>0</v>
      </c>
      <c r="AO102" s="69">
        <v>0</v>
      </c>
      <c r="AP102" s="69">
        <v>0</v>
      </c>
      <c r="AQ102" s="69">
        <v>0</v>
      </c>
      <c r="AR102" s="69">
        <v>0</v>
      </c>
      <c r="AS102" s="69">
        <v>0</v>
      </c>
      <c r="AT102" s="69">
        <v>0</v>
      </c>
      <c r="AU102" s="69">
        <v>0</v>
      </c>
      <c r="AV102" s="69">
        <v>0</v>
      </c>
      <c r="AW102" s="69">
        <v>0</v>
      </c>
      <c r="AX102" s="69">
        <v>0</v>
      </c>
      <c r="AY102" s="69">
        <v>0</v>
      </c>
      <c r="AZ102" s="69">
        <v>0</v>
      </c>
      <c r="BA102" s="69">
        <v>0</v>
      </c>
      <c r="BB102" s="69">
        <v>0</v>
      </c>
      <c r="BC102" s="69">
        <v>0</v>
      </c>
      <c r="BD102" s="69">
        <v>0</v>
      </c>
      <c r="BE102" s="69">
        <v>0</v>
      </c>
      <c r="BF102" s="69">
        <v>0</v>
      </c>
      <c r="BG102" s="69">
        <v>0</v>
      </c>
      <c r="BH102" s="69">
        <v>0</v>
      </c>
      <c r="BI102" s="69">
        <v>0</v>
      </c>
      <c r="BJ102" s="69">
        <v>0</v>
      </c>
      <c r="BK102" s="69">
        <v>0</v>
      </c>
      <c r="BL102" s="69">
        <v>0</v>
      </c>
      <c r="BM102" s="69">
        <v>0</v>
      </c>
      <c r="BN102" s="69">
        <v>0</v>
      </c>
      <c r="BO102" s="69">
        <v>0</v>
      </c>
      <c r="BP102" s="69">
        <v>0</v>
      </c>
      <c r="BQ102" s="69">
        <v>0</v>
      </c>
      <c r="BR102" s="69">
        <v>0</v>
      </c>
      <c r="BS102" s="69">
        <v>0</v>
      </c>
      <c r="BT102" s="8">
        <v>0</v>
      </c>
      <c r="BU102" s="69">
        <v>0</v>
      </c>
      <c r="BV102" s="69">
        <v>0</v>
      </c>
      <c r="BW102" s="69">
        <v>0</v>
      </c>
      <c r="BX102" s="69">
        <v>0</v>
      </c>
      <c r="BY102" s="69">
        <v>0</v>
      </c>
      <c r="BZ102" s="69">
        <v>0</v>
      </c>
      <c r="CA102" s="69">
        <v>0</v>
      </c>
      <c r="CB102" s="69">
        <v>0</v>
      </c>
      <c r="CC102" s="69">
        <v>0</v>
      </c>
      <c r="CD102" s="69">
        <v>0</v>
      </c>
      <c r="CE102" s="69">
        <v>0</v>
      </c>
      <c r="CF102" t="s">
        <v>780</v>
      </c>
      <c r="CG102" t="s">
        <v>786</v>
      </c>
    </row>
    <row r="103" spans="1:83" ht="12.75">
      <c r="A103" s="68" t="s">
        <v>110</v>
      </c>
      <c r="B103" s="69" t="s">
        <v>111</v>
      </c>
      <c r="C103" s="69">
        <v>12.2</v>
      </c>
      <c r="D103" s="69">
        <v>12.2</v>
      </c>
      <c r="E103" s="69">
        <v>12.2</v>
      </c>
      <c r="F103" s="69">
        <v>12.2</v>
      </c>
      <c r="G103" s="69">
        <v>12.2</v>
      </c>
      <c r="H103" s="69">
        <v>12.2</v>
      </c>
      <c r="I103" s="69">
        <v>12.2</v>
      </c>
      <c r="J103" s="69">
        <v>12.2</v>
      </c>
      <c r="K103" s="69">
        <v>12.2</v>
      </c>
      <c r="L103" s="69">
        <v>12.2</v>
      </c>
      <c r="M103" s="69">
        <v>12.2</v>
      </c>
      <c r="N103" s="69">
        <v>12.2</v>
      </c>
      <c r="O103" s="69">
        <v>12.2</v>
      </c>
      <c r="P103" s="69">
        <v>12.2</v>
      </c>
      <c r="Q103" s="69">
        <v>12.2</v>
      </c>
      <c r="R103" s="69">
        <v>12.2</v>
      </c>
      <c r="S103" s="69">
        <v>12.2</v>
      </c>
      <c r="T103" s="69">
        <v>12.2</v>
      </c>
      <c r="U103" s="69">
        <v>12.2</v>
      </c>
      <c r="V103" s="69">
        <v>12.2</v>
      </c>
      <c r="W103" s="69">
        <v>12.2</v>
      </c>
      <c r="X103">
        <v>12.2</v>
      </c>
      <c r="Y103">
        <v>12.2</v>
      </c>
      <c r="Z103">
        <v>12.2</v>
      </c>
      <c r="AA103">
        <v>12.2</v>
      </c>
      <c r="AB103">
        <v>12.2</v>
      </c>
      <c r="AC103">
        <v>12.2</v>
      </c>
      <c r="AD103" s="82">
        <v>12.2</v>
      </c>
      <c r="AE103">
        <v>12.2</v>
      </c>
      <c r="AF103">
        <v>12.2</v>
      </c>
      <c r="AG103">
        <v>12.2</v>
      </c>
      <c r="AH103">
        <v>12.2</v>
      </c>
      <c r="AI103">
        <v>12.2</v>
      </c>
      <c r="AJ103">
        <v>12.2</v>
      </c>
      <c r="AK103">
        <v>12.2</v>
      </c>
      <c r="AL103">
        <v>12.2</v>
      </c>
      <c r="AM103">
        <v>12.2</v>
      </c>
      <c r="AN103">
        <v>12.2</v>
      </c>
      <c r="AO103">
        <v>12.2</v>
      </c>
      <c r="AP103">
        <v>12.2</v>
      </c>
      <c r="AQ103">
        <v>12.2</v>
      </c>
      <c r="AR103">
        <v>12.2</v>
      </c>
      <c r="AS103">
        <v>12.2</v>
      </c>
      <c r="AT103">
        <v>12.2</v>
      </c>
      <c r="AU103">
        <v>12.2</v>
      </c>
      <c r="AV103">
        <v>12.2</v>
      </c>
      <c r="AW103">
        <v>12.2</v>
      </c>
      <c r="AX103">
        <v>12.2</v>
      </c>
      <c r="AY103">
        <v>12.2</v>
      </c>
      <c r="AZ103">
        <v>12.2</v>
      </c>
      <c r="BA103">
        <v>12.2</v>
      </c>
      <c r="BB103">
        <v>12.2</v>
      </c>
      <c r="BC103">
        <v>12.2</v>
      </c>
      <c r="BD103">
        <v>12.2</v>
      </c>
      <c r="BE103">
        <v>12.2</v>
      </c>
      <c r="BF103">
        <v>12.2</v>
      </c>
      <c r="BG103">
        <v>12.2</v>
      </c>
      <c r="BH103">
        <v>12.2</v>
      </c>
      <c r="BI103">
        <v>12.2</v>
      </c>
      <c r="BJ103">
        <v>12.2</v>
      </c>
      <c r="BK103" s="77">
        <v>12.8</v>
      </c>
      <c r="BL103">
        <v>12.8</v>
      </c>
      <c r="BM103">
        <v>12.8</v>
      </c>
      <c r="BN103">
        <v>12.8</v>
      </c>
      <c r="BO103">
        <v>12.8</v>
      </c>
      <c r="BP103">
        <v>12.8</v>
      </c>
      <c r="BQ103">
        <v>12.8</v>
      </c>
      <c r="BR103">
        <v>12.8</v>
      </c>
      <c r="BS103">
        <v>12.8</v>
      </c>
      <c r="BT103" s="8">
        <v>14.6</v>
      </c>
      <c r="BU103">
        <v>14.6</v>
      </c>
      <c r="BV103">
        <v>14.6</v>
      </c>
      <c r="BW103">
        <v>14.6</v>
      </c>
      <c r="BX103">
        <v>14.6</v>
      </c>
      <c r="BY103">
        <v>14.6</v>
      </c>
      <c r="BZ103">
        <v>14.6</v>
      </c>
      <c r="CA103">
        <v>14.6</v>
      </c>
      <c r="CB103">
        <v>14.6</v>
      </c>
      <c r="CC103">
        <v>14.6</v>
      </c>
      <c r="CD103">
        <v>14.6</v>
      </c>
      <c r="CE103">
        <v>14.6</v>
      </c>
    </row>
    <row r="104" spans="1:85" ht="12.75">
      <c r="A104" s="7" t="s">
        <v>112</v>
      </c>
      <c r="B104" s="8" t="s">
        <v>113</v>
      </c>
      <c r="C104" s="8">
        <v>13.3</v>
      </c>
      <c r="D104" s="8">
        <v>13.3</v>
      </c>
      <c r="E104" s="8">
        <v>13.3</v>
      </c>
      <c r="F104" s="8">
        <v>13.3</v>
      </c>
      <c r="G104" s="8">
        <v>13.3</v>
      </c>
      <c r="H104" s="8">
        <v>13.3</v>
      </c>
      <c r="I104" s="8">
        <v>13.3</v>
      </c>
      <c r="J104" s="8">
        <v>13.3</v>
      </c>
      <c r="K104" s="8">
        <v>13.3</v>
      </c>
      <c r="L104" s="64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0</v>
      </c>
      <c r="AX104" s="8">
        <v>0</v>
      </c>
      <c r="AY104" s="8">
        <v>0</v>
      </c>
      <c r="AZ104" s="8">
        <v>0</v>
      </c>
      <c r="BA104" s="8">
        <v>0</v>
      </c>
      <c r="BB104" s="8">
        <v>0</v>
      </c>
      <c r="BC104" s="8">
        <v>0</v>
      </c>
      <c r="BD104" s="8">
        <v>0</v>
      </c>
      <c r="BE104" s="8">
        <v>0</v>
      </c>
      <c r="BF104" s="8">
        <v>0</v>
      </c>
      <c r="BG104" s="8">
        <v>0</v>
      </c>
      <c r="BH104" s="8">
        <v>0</v>
      </c>
      <c r="BI104" s="8">
        <v>0</v>
      </c>
      <c r="BJ104" s="8">
        <v>0</v>
      </c>
      <c r="BK104" s="8">
        <v>0</v>
      </c>
      <c r="BL104" s="8">
        <v>0</v>
      </c>
      <c r="BM104" s="8">
        <v>0</v>
      </c>
      <c r="BN104" s="8">
        <v>0</v>
      </c>
      <c r="BO104" s="8">
        <v>0</v>
      </c>
      <c r="BP104" s="8">
        <v>0</v>
      </c>
      <c r="BQ104" s="8">
        <v>0</v>
      </c>
      <c r="BR104" s="8">
        <v>0</v>
      </c>
      <c r="BS104" s="8">
        <v>0</v>
      </c>
      <c r="BT104" s="8">
        <v>0</v>
      </c>
      <c r="BU104" s="8">
        <v>0</v>
      </c>
      <c r="BV104" s="8">
        <v>0</v>
      </c>
      <c r="BW104" s="8">
        <v>0</v>
      </c>
      <c r="BX104" s="8">
        <v>0</v>
      </c>
      <c r="BY104" s="8">
        <v>0</v>
      </c>
      <c r="BZ104" s="8">
        <v>0</v>
      </c>
      <c r="CA104" s="8">
        <v>0</v>
      </c>
      <c r="CB104" s="8">
        <v>0</v>
      </c>
      <c r="CC104" s="8">
        <v>0</v>
      </c>
      <c r="CD104" s="8">
        <v>0</v>
      </c>
      <c r="CE104" s="8">
        <v>0</v>
      </c>
      <c r="CF104" t="s">
        <v>780</v>
      </c>
      <c r="CG104" t="s">
        <v>841</v>
      </c>
    </row>
    <row r="105" spans="1:83" ht="12.75">
      <c r="A105" s="68" t="s">
        <v>118</v>
      </c>
      <c r="B105" s="69" t="s">
        <v>119</v>
      </c>
      <c r="C105" s="69">
        <v>12.9</v>
      </c>
      <c r="D105" s="69">
        <v>12.9</v>
      </c>
      <c r="E105" s="69">
        <v>12.9</v>
      </c>
      <c r="F105" s="69">
        <v>12.9</v>
      </c>
      <c r="G105" s="69">
        <v>12.9</v>
      </c>
      <c r="H105" s="69">
        <v>12.9</v>
      </c>
      <c r="I105" s="70">
        <v>13.8</v>
      </c>
      <c r="J105" s="69">
        <v>13.8</v>
      </c>
      <c r="K105" s="69">
        <v>13.8</v>
      </c>
      <c r="L105" s="69">
        <v>13.8</v>
      </c>
      <c r="M105" s="69">
        <v>13.8</v>
      </c>
      <c r="N105" s="69">
        <v>13.8</v>
      </c>
      <c r="O105" s="69">
        <v>13.8</v>
      </c>
      <c r="P105" s="69">
        <v>13.8</v>
      </c>
      <c r="Q105" s="69">
        <v>13.8</v>
      </c>
      <c r="R105" s="69">
        <v>13.8</v>
      </c>
      <c r="S105" s="69">
        <v>13.8</v>
      </c>
      <c r="T105" s="69">
        <v>13.8</v>
      </c>
      <c r="U105" s="69">
        <v>13.8</v>
      </c>
      <c r="V105" s="69">
        <v>13.8</v>
      </c>
      <c r="W105" s="69">
        <v>13.8</v>
      </c>
      <c r="X105">
        <v>13.8</v>
      </c>
      <c r="Y105">
        <v>13.8</v>
      </c>
      <c r="Z105">
        <v>13.8</v>
      </c>
      <c r="AA105">
        <v>13.8</v>
      </c>
      <c r="AB105">
        <v>13.8</v>
      </c>
      <c r="AC105">
        <v>13.8</v>
      </c>
      <c r="AD105" s="77">
        <v>12.9</v>
      </c>
      <c r="AE105">
        <v>12.9</v>
      </c>
      <c r="AF105">
        <v>12.9</v>
      </c>
      <c r="AG105">
        <v>12.9</v>
      </c>
      <c r="AH105">
        <v>12.9</v>
      </c>
      <c r="AI105">
        <v>12.9</v>
      </c>
      <c r="AJ105">
        <v>12.9</v>
      </c>
      <c r="AK105">
        <v>12.9</v>
      </c>
      <c r="AL105">
        <v>12.9</v>
      </c>
      <c r="AM105">
        <v>12.9</v>
      </c>
      <c r="AN105">
        <v>12.9</v>
      </c>
      <c r="AO105">
        <v>12.9</v>
      </c>
      <c r="AP105">
        <v>12.9</v>
      </c>
      <c r="AQ105">
        <v>12.9</v>
      </c>
      <c r="AR105">
        <v>12.9</v>
      </c>
      <c r="AS105">
        <v>12.9</v>
      </c>
      <c r="AT105">
        <v>12.9</v>
      </c>
      <c r="AU105">
        <v>12.9</v>
      </c>
      <c r="AV105">
        <v>12.9</v>
      </c>
      <c r="AW105">
        <v>12.9</v>
      </c>
      <c r="AX105">
        <v>12.9</v>
      </c>
      <c r="AY105">
        <v>12.9</v>
      </c>
      <c r="AZ105" s="77">
        <v>13.4</v>
      </c>
      <c r="BA105">
        <v>13.4</v>
      </c>
      <c r="BB105">
        <v>13.4</v>
      </c>
      <c r="BC105">
        <v>13.4</v>
      </c>
      <c r="BD105">
        <v>13.4</v>
      </c>
      <c r="BE105">
        <v>13.4</v>
      </c>
      <c r="BF105">
        <v>13.4</v>
      </c>
      <c r="BG105">
        <v>13.4</v>
      </c>
      <c r="BH105" s="77">
        <v>14.2</v>
      </c>
      <c r="BI105">
        <v>14.2</v>
      </c>
      <c r="BJ105">
        <v>14.2</v>
      </c>
      <c r="BK105">
        <v>14.2</v>
      </c>
      <c r="BL105">
        <v>14.2</v>
      </c>
      <c r="BM105">
        <v>14.2</v>
      </c>
      <c r="BN105">
        <v>14.2</v>
      </c>
      <c r="BO105">
        <v>14.2</v>
      </c>
      <c r="BP105">
        <v>14.2</v>
      </c>
      <c r="BQ105">
        <v>14.2</v>
      </c>
      <c r="BR105">
        <v>14.2</v>
      </c>
      <c r="BS105">
        <v>14.2</v>
      </c>
      <c r="BT105" s="8">
        <v>14.6</v>
      </c>
      <c r="BU105">
        <v>14.6</v>
      </c>
      <c r="BV105">
        <v>14.6</v>
      </c>
      <c r="BW105">
        <v>14.6</v>
      </c>
      <c r="BX105">
        <v>14.6</v>
      </c>
      <c r="BY105">
        <v>14.6</v>
      </c>
      <c r="BZ105">
        <v>14.6</v>
      </c>
      <c r="CA105">
        <v>14.6</v>
      </c>
      <c r="CB105">
        <v>14.6</v>
      </c>
      <c r="CC105">
        <v>14.6</v>
      </c>
      <c r="CD105">
        <v>14.6</v>
      </c>
      <c r="CE105">
        <v>14.6</v>
      </c>
    </row>
    <row r="106" spans="1:83" ht="12.75">
      <c r="A106" s="68" t="s">
        <v>116</v>
      </c>
      <c r="B106" s="69" t="s">
        <v>117</v>
      </c>
      <c r="C106" s="69">
        <v>12.9</v>
      </c>
      <c r="D106" s="69">
        <v>12.9</v>
      </c>
      <c r="E106" s="69">
        <v>12.9</v>
      </c>
      <c r="F106" s="69">
        <v>12.9</v>
      </c>
      <c r="G106" s="69">
        <v>12.9</v>
      </c>
      <c r="H106" s="69">
        <v>12.9</v>
      </c>
      <c r="I106" s="70">
        <v>13.8</v>
      </c>
      <c r="J106" s="69">
        <v>13.8</v>
      </c>
      <c r="K106" s="69">
        <v>13.8</v>
      </c>
      <c r="L106" s="69">
        <v>13.8</v>
      </c>
      <c r="M106" s="69">
        <v>13.8</v>
      </c>
      <c r="N106" s="69">
        <v>13.8</v>
      </c>
      <c r="O106" s="69">
        <v>13.8</v>
      </c>
      <c r="P106" s="69">
        <v>13.8</v>
      </c>
      <c r="Q106" s="69">
        <v>13.8</v>
      </c>
      <c r="R106" s="69">
        <v>13.8</v>
      </c>
      <c r="S106" s="69">
        <v>13.8</v>
      </c>
      <c r="T106" s="69">
        <v>13.8</v>
      </c>
      <c r="U106" s="69">
        <v>13.8</v>
      </c>
      <c r="V106" s="69">
        <v>13.8</v>
      </c>
      <c r="W106" s="69">
        <v>13.8</v>
      </c>
      <c r="X106">
        <v>13.8</v>
      </c>
      <c r="Y106">
        <v>13.8</v>
      </c>
      <c r="Z106">
        <v>13.8</v>
      </c>
      <c r="AA106">
        <v>13.8</v>
      </c>
      <c r="AB106">
        <v>13.8</v>
      </c>
      <c r="AC106">
        <v>13.8</v>
      </c>
      <c r="AD106" s="77">
        <v>12.9</v>
      </c>
      <c r="AE106">
        <v>12.9</v>
      </c>
      <c r="AF106">
        <v>12.9</v>
      </c>
      <c r="AG106">
        <v>12.9</v>
      </c>
      <c r="AH106">
        <v>12.9</v>
      </c>
      <c r="AI106">
        <v>12.9</v>
      </c>
      <c r="AJ106">
        <v>12.9</v>
      </c>
      <c r="AK106">
        <v>12.9</v>
      </c>
      <c r="AL106">
        <v>12.9</v>
      </c>
      <c r="AM106">
        <v>12.9</v>
      </c>
      <c r="AN106">
        <v>12.9</v>
      </c>
      <c r="AO106">
        <v>12.9</v>
      </c>
      <c r="AP106">
        <v>12.9</v>
      </c>
      <c r="AQ106">
        <v>12.9</v>
      </c>
      <c r="AR106">
        <v>12.9</v>
      </c>
      <c r="AS106">
        <v>12.9</v>
      </c>
      <c r="AT106">
        <v>12.9</v>
      </c>
      <c r="AU106">
        <v>12.9</v>
      </c>
      <c r="AV106">
        <v>12.9</v>
      </c>
      <c r="AW106">
        <v>12.9</v>
      </c>
      <c r="AX106">
        <v>12.9</v>
      </c>
      <c r="AY106" s="8">
        <v>12.9</v>
      </c>
      <c r="AZ106" s="64">
        <v>13.4</v>
      </c>
      <c r="BA106" s="8">
        <v>13.4</v>
      </c>
      <c r="BB106" s="8">
        <v>13.4</v>
      </c>
      <c r="BC106">
        <v>13.4</v>
      </c>
      <c r="BD106">
        <v>13.4</v>
      </c>
      <c r="BE106">
        <v>13.4</v>
      </c>
      <c r="BF106">
        <v>13.4</v>
      </c>
      <c r="BG106">
        <v>13.4</v>
      </c>
      <c r="BH106" s="77">
        <v>14.2</v>
      </c>
      <c r="BI106">
        <v>14.2</v>
      </c>
      <c r="BJ106">
        <v>14.2</v>
      </c>
      <c r="BK106">
        <v>14.2</v>
      </c>
      <c r="BL106">
        <v>14.2</v>
      </c>
      <c r="BM106">
        <v>14.2</v>
      </c>
      <c r="BN106">
        <v>14.2</v>
      </c>
      <c r="BO106">
        <v>14.2</v>
      </c>
      <c r="BP106">
        <v>14.2</v>
      </c>
      <c r="BQ106">
        <v>14.2</v>
      </c>
      <c r="BR106">
        <v>14.2</v>
      </c>
      <c r="BS106">
        <v>14.2</v>
      </c>
      <c r="BT106" s="8">
        <v>14.6</v>
      </c>
      <c r="BU106">
        <v>14.6</v>
      </c>
      <c r="BV106">
        <v>14.6</v>
      </c>
      <c r="BW106">
        <v>14.6</v>
      </c>
      <c r="BX106">
        <v>14.6</v>
      </c>
      <c r="BY106">
        <v>14.6</v>
      </c>
      <c r="BZ106">
        <v>14.6</v>
      </c>
      <c r="CA106">
        <v>14.6</v>
      </c>
      <c r="CB106">
        <v>14.6</v>
      </c>
      <c r="CC106">
        <v>14.6</v>
      </c>
      <c r="CD106">
        <v>14.6</v>
      </c>
      <c r="CE106">
        <v>14.6</v>
      </c>
    </row>
    <row r="107" spans="1:85" ht="12.75">
      <c r="A107" s="68" t="s">
        <v>120</v>
      </c>
      <c r="B107" s="69" t="s">
        <v>121</v>
      </c>
      <c r="C107" s="69">
        <v>14.4</v>
      </c>
      <c r="D107" s="70">
        <v>15.2</v>
      </c>
      <c r="E107" s="69">
        <v>15.2</v>
      </c>
      <c r="F107" s="69">
        <v>15.2</v>
      </c>
      <c r="G107" s="69">
        <v>15.2</v>
      </c>
      <c r="H107" s="69">
        <v>15.2</v>
      </c>
      <c r="I107" s="69">
        <v>15.2</v>
      </c>
      <c r="J107" s="69">
        <v>15.2</v>
      </c>
      <c r="K107" s="69">
        <v>15.2</v>
      </c>
      <c r="L107" s="69">
        <v>15.2</v>
      </c>
      <c r="M107" s="69">
        <v>15.2</v>
      </c>
      <c r="N107" s="69">
        <v>15.2</v>
      </c>
      <c r="O107" s="70">
        <v>0</v>
      </c>
      <c r="P107" s="69">
        <v>0</v>
      </c>
      <c r="Q107" s="69">
        <v>0</v>
      </c>
      <c r="R107" s="69">
        <v>0</v>
      </c>
      <c r="S107" s="69">
        <v>0</v>
      </c>
      <c r="T107" s="69">
        <v>0</v>
      </c>
      <c r="U107" s="69">
        <v>0</v>
      </c>
      <c r="V107" s="69">
        <v>0</v>
      </c>
      <c r="W107" s="69">
        <v>0</v>
      </c>
      <c r="X107" s="69">
        <v>0</v>
      </c>
      <c r="Y107" s="69">
        <v>0</v>
      </c>
      <c r="Z107" s="69">
        <v>0</v>
      </c>
      <c r="AA107" s="69">
        <v>0</v>
      </c>
      <c r="AB107" s="69">
        <v>0</v>
      </c>
      <c r="AC107" s="69">
        <v>0</v>
      </c>
      <c r="AD107" s="69">
        <v>0</v>
      </c>
      <c r="AE107" s="69">
        <v>0</v>
      </c>
      <c r="AF107" s="69">
        <v>0</v>
      </c>
      <c r="AG107" s="69">
        <v>0</v>
      </c>
      <c r="AH107" s="69">
        <v>0</v>
      </c>
      <c r="AI107" s="69">
        <v>0</v>
      </c>
      <c r="AJ107" s="69">
        <v>0</v>
      </c>
      <c r="AK107" s="69">
        <v>0</v>
      </c>
      <c r="AL107" s="69">
        <v>0</v>
      </c>
      <c r="AM107" s="69">
        <v>0</v>
      </c>
      <c r="AN107" s="69">
        <v>0</v>
      </c>
      <c r="AO107" s="69">
        <v>0</v>
      </c>
      <c r="AP107" s="69">
        <v>0</v>
      </c>
      <c r="AQ107" s="69">
        <v>0</v>
      </c>
      <c r="AR107" s="69">
        <v>0</v>
      </c>
      <c r="AS107" s="69">
        <v>0</v>
      </c>
      <c r="AT107" s="69">
        <v>0</v>
      </c>
      <c r="AU107" s="69">
        <v>0</v>
      </c>
      <c r="AV107" s="69">
        <v>0</v>
      </c>
      <c r="AW107" s="69">
        <v>0</v>
      </c>
      <c r="AX107" s="69">
        <v>0</v>
      </c>
      <c r="AY107" s="69">
        <v>0</v>
      </c>
      <c r="AZ107" s="69">
        <v>0</v>
      </c>
      <c r="BA107" s="69">
        <v>0</v>
      </c>
      <c r="BB107" s="69">
        <v>0</v>
      </c>
      <c r="BC107" s="69">
        <v>0</v>
      </c>
      <c r="BD107" s="69">
        <v>0</v>
      </c>
      <c r="BE107" s="69">
        <v>0</v>
      </c>
      <c r="BF107" s="69">
        <v>0</v>
      </c>
      <c r="BG107" s="69">
        <v>0</v>
      </c>
      <c r="BH107" s="69">
        <v>0</v>
      </c>
      <c r="BI107" s="69">
        <v>0</v>
      </c>
      <c r="BJ107" s="69">
        <v>0</v>
      </c>
      <c r="BK107" s="69">
        <v>0</v>
      </c>
      <c r="BL107" s="69">
        <v>0</v>
      </c>
      <c r="BM107" s="69">
        <v>0</v>
      </c>
      <c r="BN107" s="69">
        <v>0</v>
      </c>
      <c r="BO107" s="69">
        <v>0</v>
      </c>
      <c r="BP107" s="69">
        <v>0</v>
      </c>
      <c r="BQ107" s="69">
        <v>0</v>
      </c>
      <c r="BR107" s="69">
        <v>0</v>
      </c>
      <c r="BS107" s="69">
        <v>0</v>
      </c>
      <c r="BT107" s="8">
        <v>0</v>
      </c>
      <c r="BU107" s="69">
        <v>0</v>
      </c>
      <c r="BV107" s="69">
        <v>0</v>
      </c>
      <c r="BW107" s="69">
        <v>0</v>
      </c>
      <c r="BX107" s="69">
        <v>0</v>
      </c>
      <c r="BY107" s="69">
        <v>0</v>
      </c>
      <c r="BZ107" s="69">
        <v>0</v>
      </c>
      <c r="CA107" s="69">
        <v>0</v>
      </c>
      <c r="CB107" s="69">
        <v>0</v>
      </c>
      <c r="CC107" s="69">
        <v>0</v>
      </c>
      <c r="CD107" s="69">
        <v>0</v>
      </c>
      <c r="CE107" s="69">
        <v>0</v>
      </c>
      <c r="CF107" t="s">
        <v>780</v>
      </c>
      <c r="CG107" t="s">
        <v>862</v>
      </c>
    </row>
    <row r="108" spans="1:85" ht="12.75">
      <c r="A108" s="68" t="s">
        <v>122</v>
      </c>
      <c r="B108" s="69" t="s">
        <v>123</v>
      </c>
      <c r="C108" s="69">
        <v>13.9</v>
      </c>
      <c r="D108" s="69">
        <v>13.9</v>
      </c>
      <c r="E108" s="69">
        <v>13.9</v>
      </c>
      <c r="F108" s="69">
        <v>13.9</v>
      </c>
      <c r="G108" s="69">
        <v>13.9</v>
      </c>
      <c r="H108" s="69">
        <v>13.9</v>
      </c>
      <c r="I108" s="70">
        <v>14.4</v>
      </c>
      <c r="J108" s="69">
        <v>14.4</v>
      </c>
      <c r="K108" s="69">
        <v>14.4</v>
      </c>
      <c r="L108" s="69">
        <v>14.4</v>
      </c>
      <c r="M108" s="69">
        <v>14.4</v>
      </c>
      <c r="N108" s="69">
        <v>14.4</v>
      </c>
      <c r="O108" s="70">
        <v>0</v>
      </c>
      <c r="P108" s="69">
        <v>0</v>
      </c>
      <c r="Q108" s="69">
        <v>0</v>
      </c>
      <c r="R108" s="69">
        <v>0</v>
      </c>
      <c r="S108" s="69">
        <v>0</v>
      </c>
      <c r="T108" s="69">
        <v>0</v>
      </c>
      <c r="U108" s="69">
        <v>0</v>
      </c>
      <c r="V108" s="69">
        <v>0</v>
      </c>
      <c r="W108" s="69">
        <v>0</v>
      </c>
      <c r="X108" s="69">
        <v>0</v>
      </c>
      <c r="Y108" s="69">
        <v>0</v>
      </c>
      <c r="Z108" s="69">
        <v>0</v>
      </c>
      <c r="AA108" s="69">
        <v>0</v>
      </c>
      <c r="AB108" s="69">
        <v>0</v>
      </c>
      <c r="AC108" s="69">
        <v>0</v>
      </c>
      <c r="AD108" s="69">
        <v>0</v>
      </c>
      <c r="AE108" s="69">
        <v>0</v>
      </c>
      <c r="AF108" s="69">
        <v>0</v>
      </c>
      <c r="AG108" s="69">
        <v>0</v>
      </c>
      <c r="AH108" s="69">
        <v>0</v>
      </c>
      <c r="AI108" s="69">
        <v>0</v>
      </c>
      <c r="AJ108" s="69">
        <v>0</v>
      </c>
      <c r="AK108" s="69">
        <v>0</v>
      </c>
      <c r="AL108" s="69">
        <v>0</v>
      </c>
      <c r="AM108" s="69">
        <v>0</v>
      </c>
      <c r="AN108" s="69">
        <v>0</v>
      </c>
      <c r="AO108" s="69">
        <v>0</v>
      </c>
      <c r="AP108" s="69">
        <v>0</v>
      </c>
      <c r="AQ108" s="69">
        <v>0</v>
      </c>
      <c r="AR108" s="69">
        <v>0</v>
      </c>
      <c r="AS108" s="69">
        <v>0</v>
      </c>
      <c r="AT108" s="69">
        <v>0</v>
      </c>
      <c r="AU108" s="69">
        <v>0</v>
      </c>
      <c r="AV108" s="69">
        <v>0</v>
      </c>
      <c r="AW108" s="69">
        <v>0</v>
      </c>
      <c r="AX108" s="69">
        <v>0</v>
      </c>
      <c r="AY108" s="69">
        <v>0</v>
      </c>
      <c r="AZ108" s="69">
        <v>0</v>
      </c>
      <c r="BA108" s="69">
        <v>0</v>
      </c>
      <c r="BB108" s="69">
        <v>0</v>
      </c>
      <c r="BC108" s="69">
        <v>0</v>
      </c>
      <c r="BD108" s="69">
        <v>0</v>
      </c>
      <c r="BE108" s="69">
        <v>0</v>
      </c>
      <c r="BF108" s="69">
        <v>0</v>
      </c>
      <c r="BG108" s="69">
        <v>0</v>
      </c>
      <c r="BH108" s="69">
        <v>0</v>
      </c>
      <c r="BI108" s="69">
        <v>0</v>
      </c>
      <c r="BJ108" s="69">
        <v>0</v>
      </c>
      <c r="BK108" s="69">
        <v>0</v>
      </c>
      <c r="BL108" s="69">
        <v>0</v>
      </c>
      <c r="BM108" s="69">
        <v>0</v>
      </c>
      <c r="BN108" s="69">
        <v>0</v>
      </c>
      <c r="BO108" s="69">
        <v>0</v>
      </c>
      <c r="BP108" s="69">
        <v>0</v>
      </c>
      <c r="BQ108" s="69">
        <v>0</v>
      </c>
      <c r="BR108" s="69">
        <v>0</v>
      </c>
      <c r="BS108" s="69">
        <v>0</v>
      </c>
      <c r="BT108" s="8">
        <v>0</v>
      </c>
      <c r="BU108" s="69">
        <v>0</v>
      </c>
      <c r="BV108" s="69">
        <v>0</v>
      </c>
      <c r="BW108" s="69">
        <v>0</v>
      </c>
      <c r="BX108" s="69">
        <v>0</v>
      </c>
      <c r="BY108" s="69">
        <v>0</v>
      </c>
      <c r="BZ108" s="69">
        <v>0</v>
      </c>
      <c r="CA108" s="69">
        <v>0</v>
      </c>
      <c r="CB108" s="69">
        <v>0</v>
      </c>
      <c r="CC108" s="69">
        <v>0</v>
      </c>
      <c r="CD108" s="69">
        <v>0</v>
      </c>
      <c r="CE108" s="69">
        <v>0</v>
      </c>
      <c r="CF108" t="s">
        <v>780</v>
      </c>
      <c r="CG108" t="s">
        <v>863</v>
      </c>
    </row>
    <row r="109" spans="1:85" ht="12.75">
      <c r="A109" s="7" t="s">
        <v>124</v>
      </c>
      <c r="B109" s="8" t="s">
        <v>125</v>
      </c>
      <c r="C109" s="8">
        <v>13.4</v>
      </c>
      <c r="D109" s="8">
        <v>13.4</v>
      </c>
      <c r="E109" s="8">
        <v>13.4</v>
      </c>
      <c r="F109" s="8">
        <v>13.4</v>
      </c>
      <c r="G109" s="8">
        <v>13.4</v>
      </c>
      <c r="H109" s="8">
        <v>13.4</v>
      </c>
      <c r="I109" s="8">
        <v>13.4</v>
      </c>
      <c r="J109" s="8">
        <v>13.4</v>
      </c>
      <c r="K109" s="8">
        <v>13.4</v>
      </c>
      <c r="L109" s="8">
        <v>13.4</v>
      </c>
      <c r="M109" s="8">
        <v>13.4</v>
      </c>
      <c r="N109" s="8">
        <v>13.4</v>
      </c>
      <c r="O109" s="8">
        <v>13.4</v>
      </c>
      <c r="P109" s="8">
        <v>13.4</v>
      </c>
      <c r="Q109" s="8">
        <v>13.4</v>
      </c>
      <c r="R109" s="64">
        <v>13.9</v>
      </c>
      <c r="S109" s="8">
        <v>13.9</v>
      </c>
      <c r="T109" s="8">
        <v>13.9</v>
      </c>
      <c r="U109" s="8">
        <v>13.9</v>
      </c>
      <c r="V109" s="8">
        <v>13.9</v>
      </c>
      <c r="W109" s="8">
        <v>13.9</v>
      </c>
      <c r="X109" s="66">
        <v>14.3</v>
      </c>
      <c r="Y109">
        <v>14.3</v>
      </c>
      <c r="Z109">
        <v>14.3</v>
      </c>
      <c r="AA109">
        <v>14.3</v>
      </c>
      <c r="AB109">
        <v>14.3</v>
      </c>
      <c r="AC109" s="78">
        <v>14.3</v>
      </c>
      <c r="AD109" s="77">
        <v>13.4</v>
      </c>
      <c r="AE109">
        <v>13.4</v>
      </c>
      <c r="AF109">
        <v>13.4</v>
      </c>
      <c r="AG109">
        <v>13.4</v>
      </c>
      <c r="AH109">
        <v>13.4</v>
      </c>
      <c r="AI109">
        <v>13.4</v>
      </c>
      <c r="AJ109">
        <v>13.4</v>
      </c>
      <c r="AK109">
        <v>13.4</v>
      </c>
      <c r="AL109">
        <v>13.4</v>
      </c>
      <c r="AM109">
        <v>13.4</v>
      </c>
      <c r="AN109">
        <v>13.4</v>
      </c>
      <c r="AO109">
        <v>13.4</v>
      </c>
      <c r="AP109">
        <v>13.4</v>
      </c>
      <c r="AQ109">
        <v>13.4</v>
      </c>
      <c r="AR109">
        <v>13.4</v>
      </c>
      <c r="AS109">
        <v>13.4</v>
      </c>
      <c r="AT109">
        <v>13.4</v>
      </c>
      <c r="AU109">
        <v>13.4</v>
      </c>
      <c r="AV109">
        <v>13.4</v>
      </c>
      <c r="AW109">
        <v>13.4</v>
      </c>
      <c r="AX109">
        <v>13.4</v>
      </c>
      <c r="AY109">
        <v>13.4</v>
      </c>
      <c r="AZ109">
        <v>13.4</v>
      </c>
      <c r="BA109">
        <v>13.4</v>
      </c>
      <c r="BB109">
        <v>13.4</v>
      </c>
      <c r="BC109">
        <v>13.4</v>
      </c>
      <c r="BD109">
        <v>13.4</v>
      </c>
      <c r="BE109">
        <v>13.4</v>
      </c>
      <c r="BF109">
        <v>13.4</v>
      </c>
      <c r="BG109">
        <v>13.4</v>
      </c>
      <c r="BH109" s="77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 s="8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 t="s">
        <v>780</v>
      </c>
      <c r="CG109" t="s">
        <v>989</v>
      </c>
    </row>
    <row r="110" spans="1:83" ht="12.75">
      <c r="A110" s="68" t="s">
        <v>163</v>
      </c>
      <c r="B110" s="69" t="s">
        <v>858</v>
      </c>
      <c r="C110" s="69">
        <v>14.9</v>
      </c>
      <c r="D110" s="69">
        <v>14.9</v>
      </c>
      <c r="E110" s="69">
        <v>14.9</v>
      </c>
      <c r="F110" s="69">
        <v>14.9</v>
      </c>
      <c r="G110" s="69">
        <v>14.9</v>
      </c>
      <c r="H110" s="69">
        <v>14.9</v>
      </c>
      <c r="I110" s="69">
        <v>14.9</v>
      </c>
      <c r="J110" s="69">
        <v>14.9</v>
      </c>
      <c r="K110" s="69">
        <v>14.9</v>
      </c>
      <c r="L110" s="70">
        <v>14.6</v>
      </c>
      <c r="M110" s="69">
        <v>14.6</v>
      </c>
      <c r="N110" s="69">
        <v>14.6</v>
      </c>
      <c r="O110" s="69">
        <v>14.6</v>
      </c>
      <c r="P110" s="69">
        <v>14.6</v>
      </c>
      <c r="Q110" s="69">
        <v>14.6</v>
      </c>
      <c r="R110" s="69">
        <v>14.6</v>
      </c>
      <c r="S110" s="69">
        <v>14.6</v>
      </c>
      <c r="T110" s="69">
        <v>14.6</v>
      </c>
      <c r="U110" s="69">
        <v>14.6</v>
      </c>
      <c r="V110" s="69">
        <v>14.6</v>
      </c>
      <c r="W110" s="70">
        <v>14.4</v>
      </c>
      <c r="X110">
        <v>14.4</v>
      </c>
      <c r="Y110">
        <v>14.4</v>
      </c>
      <c r="Z110">
        <v>14.4</v>
      </c>
      <c r="AA110">
        <v>14.4</v>
      </c>
      <c r="AB110">
        <v>14.4</v>
      </c>
      <c r="AC110">
        <v>14.4</v>
      </c>
      <c r="AD110" s="77">
        <v>13.5</v>
      </c>
      <c r="AE110">
        <v>13.5</v>
      </c>
      <c r="AF110">
        <v>13.5</v>
      </c>
      <c r="AG110">
        <v>13.5</v>
      </c>
      <c r="AH110">
        <v>13.5</v>
      </c>
      <c r="AI110">
        <v>13.5</v>
      </c>
      <c r="AJ110">
        <v>13.5</v>
      </c>
      <c r="AK110">
        <v>13.5</v>
      </c>
      <c r="AL110">
        <v>13.5</v>
      </c>
      <c r="AM110" s="77">
        <v>13.9</v>
      </c>
      <c r="AN110">
        <v>13.9</v>
      </c>
      <c r="AO110">
        <v>13.9</v>
      </c>
      <c r="AP110">
        <v>13.9</v>
      </c>
      <c r="AQ110">
        <v>13.9</v>
      </c>
      <c r="AR110">
        <v>13.9</v>
      </c>
      <c r="AS110">
        <v>13.9</v>
      </c>
      <c r="AT110">
        <v>13.9</v>
      </c>
      <c r="AU110">
        <v>13.9</v>
      </c>
      <c r="AV110" s="77">
        <v>14.8</v>
      </c>
      <c r="AW110">
        <v>14.8</v>
      </c>
      <c r="AX110">
        <v>14.8</v>
      </c>
      <c r="AY110">
        <v>14.8</v>
      </c>
      <c r="AZ110">
        <v>14.8</v>
      </c>
      <c r="BA110">
        <v>14.8</v>
      </c>
      <c r="BB110">
        <v>14.8</v>
      </c>
      <c r="BC110">
        <v>14.8</v>
      </c>
      <c r="BD110">
        <v>14.8</v>
      </c>
      <c r="BE110">
        <v>14.8</v>
      </c>
      <c r="BF110">
        <v>14.8</v>
      </c>
      <c r="BG110">
        <v>14.8</v>
      </c>
      <c r="BH110" s="77">
        <v>15.2</v>
      </c>
      <c r="BI110">
        <v>15.2</v>
      </c>
      <c r="BJ110">
        <v>15.2</v>
      </c>
      <c r="BK110">
        <v>15.2</v>
      </c>
      <c r="BL110">
        <v>15.2</v>
      </c>
      <c r="BM110">
        <v>15.2</v>
      </c>
      <c r="BN110" s="77">
        <v>15.7</v>
      </c>
      <c r="BO110">
        <v>15.7</v>
      </c>
      <c r="BP110">
        <v>15.7</v>
      </c>
      <c r="BQ110">
        <v>15.7</v>
      </c>
      <c r="BR110">
        <v>15.7</v>
      </c>
      <c r="BS110">
        <v>15.7</v>
      </c>
      <c r="BT110" s="8">
        <v>14.6</v>
      </c>
      <c r="BU110">
        <v>14.6</v>
      </c>
      <c r="BV110">
        <v>14.6</v>
      </c>
      <c r="BW110">
        <v>14.6</v>
      </c>
      <c r="BX110">
        <v>14.6</v>
      </c>
      <c r="BY110">
        <v>14.6</v>
      </c>
      <c r="BZ110">
        <v>14.6</v>
      </c>
      <c r="CA110">
        <v>14.6</v>
      </c>
      <c r="CB110">
        <v>14.6</v>
      </c>
      <c r="CC110">
        <v>14.6</v>
      </c>
      <c r="CD110">
        <v>14.6</v>
      </c>
      <c r="CE110">
        <v>14.6</v>
      </c>
    </row>
    <row r="111" spans="1:83" ht="12.75">
      <c r="A111" s="68" t="s">
        <v>164</v>
      </c>
      <c r="B111" s="69" t="s">
        <v>859</v>
      </c>
      <c r="C111" s="69">
        <v>14.9</v>
      </c>
      <c r="D111" s="69">
        <v>14.9</v>
      </c>
      <c r="E111" s="69">
        <v>14.9</v>
      </c>
      <c r="F111" s="69">
        <v>14.9</v>
      </c>
      <c r="G111" s="69">
        <v>14.9</v>
      </c>
      <c r="H111" s="69">
        <v>14.9</v>
      </c>
      <c r="I111" s="69">
        <v>14.9</v>
      </c>
      <c r="J111" s="69">
        <v>14.9</v>
      </c>
      <c r="K111" s="69">
        <v>14.9</v>
      </c>
      <c r="L111" s="70">
        <v>14.6</v>
      </c>
      <c r="M111" s="69">
        <v>14.6</v>
      </c>
      <c r="N111" s="69">
        <v>14.6</v>
      </c>
      <c r="O111" s="69">
        <v>14.6</v>
      </c>
      <c r="P111" s="69">
        <v>14.6</v>
      </c>
      <c r="Q111" s="69">
        <v>14.6</v>
      </c>
      <c r="R111" s="69">
        <v>14.6</v>
      </c>
      <c r="S111" s="69">
        <v>14.6</v>
      </c>
      <c r="T111" s="69">
        <v>14.6</v>
      </c>
      <c r="U111" s="69">
        <v>14.6</v>
      </c>
      <c r="V111" s="69">
        <v>14.6</v>
      </c>
      <c r="W111" s="70">
        <v>14.4</v>
      </c>
      <c r="X111">
        <v>14.4</v>
      </c>
      <c r="Y111">
        <v>14.4</v>
      </c>
      <c r="Z111">
        <v>14.4</v>
      </c>
      <c r="AA111">
        <v>14.4</v>
      </c>
      <c r="AB111">
        <v>14.4</v>
      </c>
      <c r="AC111">
        <v>14.4</v>
      </c>
      <c r="AD111" s="77">
        <v>13.5</v>
      </c>
      <c r="AE111">
        <v>13.5</v>
      </c>
      <c r="AF111">
        <v>13.5</v>
      </c>
      <c r="AG111">
        <v>13.5</v>
      </c>
      <c r="AH111">
        <v>13.5</v>
      </c>
      <c r="AI111">
        <v>13.5</v>
      </c>
      <c r="AJ111">
        <v>13.5</v>
      </c>
      <c r="AK111">
        <v>13.5</v>
      </c>
      <c r="AL111">
        <v>13.5</v>
      </c>
      <c r="AM111" s="77">
        <v>13.9</v>
      </c>
      <c r="AN111">
        <v>13.9</v>
      </c>
      <c r="AO111">
        <v>13.9</v>
      </c>
      <c r="AP111">
        <v>13.9</v>
      </c>
      <c r="AQ111">
        <v>13.9</v>
      </c>
      <c r="AR111">
        <v>13.9</v>
      </c>
      <c r="AS111">
        <v>13.9</v>
      </c>
      <c r="AT111">
        <v>13.9</v>
      </c>
      <c r="AU111">
        <v>13.9</v>
      </c>
      <c r="AV111" s="77">
        <v>14.8</v>
      </c>
      <c r="AW111">
        <v>14.8</v>
      </c>
      <c r="AX111">
        <v>14.8</v>
      </c>
      <c r="AY111">
        <v>14.8</v>
      </c>
      <c r="AZ111">
        <v>14.8</v>
      </c>
      <c r="BA111">
        <v>14.8</v>
      </c>
      <c r="BB111">
        <v>14.8</v>
      </c>
      <c r="BC111">
        <v>14.8</v>
      </c>
      <c r="BD111">
        <v>14.8</v>
      </c>
      <c r="BE111">
        <v>14.8</v>
      </c>
      <c r="BF111">
        <v>14.8</v>
      </c>
      <c r="BG111">
        <v>14.8</v>
      </c>
      <c r="BH111" s="77">
        <v>15.2</v>
      </c>
      <c r="BI111">
        <v>15.2</v>
      </c>
      <c r="BJ111">
        <v>15.2</v>
      </c>
      <c r="BK111">
        <v>15.2</v>
      </c>
      <c r="BL111">
        <v>15.2</v>
      </c>
      <c r="BM111">
        <v>15.2</v>
      </c>
      <c r="BN111" s="77">
        <v>15.7</v>
      </c>
      <c r="BO111">
        <v>15.7</v>
      </c>
      <c r="BP111">
        <v>15.7</v>
      </c>
      <c r="BQ111">
        <v>15.7</v>
      </c>
      <c r="BR111">
        <v>15.7</v>
      </c>
      <c r="BS111">
        <v>15.7</v>
      </c>
      <c r="BT111" s="8">
        <v>14.6</v>
      </c>
      <c r="BU111">
        <v>14.6</v>
      </c>
      <c r="BV111">
        <v>14.6</v>
      </c>
      <c r="BW111">
        <v>14.6</v>
      </c>
      <c r="BX111">
        <v>14.6</v>
      </c>
      <c r="BY111">
        <v>14.6</v>
      </c>
      <c r="BZ111">
        <v>14.6</v>
      </c>
      <c r="CA111">
        <v>14.6</v>
      </c>
      <c r="CB111">
        <v>14.6</v>
      </c>
      <c r="CC111">
        <v>14.6</v>
      </c>
      <c r="CD111">
        <v>14.6</v>
      </c>
      <c r="CE111">
        <v>14.6</v>
      </c>
    </row>
    <row r="112" spans="1:85" ht="12.75">
      <c r="A112" s="7" t="s">
        <v>126</v>
      </c>
      <c r="B112" s="8" t="s">
        <v>127</v>
      </c>
      <c r="C112" s="8">
        <v>14.9</v>
      </c>
      <c r="D112" s="8">
        <v>14.9</v>
      </c>
      <c r="E112" s="8">
        <v>14.9</v>
      </c>
      <c r="F112" s="8">
        <v>14.9</v>
      </c>
      <c r="G112" s="8">
        <v>14.9</v>
      </c>
      <c r="H112" s="8">
        <v>14.9</v>
      </c>
      <c r="I112" s="64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0</v>
      </c>
      <c r="AZ112" s="8">
        <v>0</v>
      </c>
      <c r="BA112" s="8">
        <v>0</v>
      </c>
      <c r="BB112" s="8">
        <v>0</v>
      </c>
      <c r="BC112" s="8">
        <v>0</v>
      </c>
      <c r="BD112" s="8">
        <v>0</v>
      </c>
      <c r="BE112" s="8">
        <v>0</v>
      </c>
      <c r="BF112" s="8">
        <v>0</v>
      </c>
      <c r="BG112" s="8">
        <v>0</v>
      </c>
      <c r="BH112" s="8">
        <v>0</v>
      </c>
      <c r="BI112" s="8">
        <v>0</v>
      </c>
      <c r="BJ112" s="8">
        <v>0</v>
      </c>
      <c r="BK112" s="8">
        <v>0</v>
      </c>
      <c r="BL112" s="8">
        <v>0</v>
      </c>
      <c r="BM112" s="8">
        <v>0</v>
      </c>
      <c r="BN112" s="8">
        <v>0</v>
      </c>
      <c r="BO112" s="8">
        <v>0</v>
      </c>
      <c r="BP112" s="8">
        <v>0</v>
      </c>
      <c r="BQ112" s="8">
        <v>0</v>
      </c>
      <c r="BR112" s="8">
        <v>0</v>
      </c>
      <c r="BS112" s="8">
        <v>0</v>
      </c>
      <c r="BT112" s="8">
        <v>0</v>
      </c>
      <c r="BU112" s="8">
        <v>0</v>
      </c>
      <c r="BV112" s="8">
        <v>0</v>
      </c>
      <c r="BW112" s="8">
        <v>0</v>
      </c>
      <c r="BX112" s="8">
        <v>0</v>
      </c>
      <c r="BY112" s="8">
        <v>0</v>
      </c>
      <c r="BZ112" s="8">
        <v>0</v>
      </c>
      <c r="CA112" s="8">
        <v>0</v>
      </c>
      <c r="CB112" s="8">
        <v>0</v>
      </c>
      <c r="CC112" s="8">
        <v>0</v>
      </c>
      <c r="CD112" s="8">
        <v>0</v>
      </c>
      <c r="CE112" s="8">
        <v>0</v>
      </c>
      <c r="CF112" t="s">
        <v>780</v>
      </c>
      <c r="CG112" t="s">
        <v>787</v>
      </c>
    </row>
    <row r="113" spans="1:85" ht="12.75">
      <c r="A113" s="68" t="s">
        <v>128</v>
      </c>
      <c r="B113" s="69" t="s">
        <v>129</v>
      </c>
      <c r="C113" s="69">
        <v>14.9</v>
      </c>
      <c r="D113" s="69">
        <v>14.9</v>
      </c>
      <c r="E113" s="69">
        <v>14.9</v>
      </c>
      <c r="F113" s="69">
        <v>14.9</v>
      </c>
      <c r="G113" s="69">
        <v>14.9</v>
      </c>
      <c r="H113" s="69">
        <v>14.9</v>
      </c>
      <c r="I113" s="70">
        <v>0</v>
      </c>
      <c r="J113" s="69">
        <v>0</v>
      </c>
      <c r="K113" s="69">
        <v>0</v>
      </c>
      <c r="L113" s="69">
        <v>0</v>
      </c>
      <c r="M113" s="69">
        <v>0</v>
      </c>
      <c r="N113" s="69">
        <v>0</v>
      </c>
      <c r="O113" s="69">
        <v>0</v>
      </c>
      <c r="P113" s="69">
        <v>0</v>
      </c>
      <c r="Q113" s="69">
        <v>0</v>
      </c>
      <c r="R113" s="69">
        <v>0</v>
      </c>
      <c r="S113" s="69">
        <v>0</v>
      </c>
      <c r="T113" s="69">
        <v>0</v>
      </c>
      <c r="U113" s="69">
        <v>0</v>
      </c>
      <c r="V113" s="69">
        <v>0</v>
      </c>
      <c r="W113" s="69">
        <v>0</v>
      </c>
      <c r="X113" s="69">
        <v>0</v>
      </c>
      <c r="Y113" s="69">
        <v>0</v>
      </c>
      <c r="Z113" s="69">
        <v>0</v>
      </c>
      <c r="AA113" s="69">
        <v>0</v>
      </c>
      <c r="AB113" s="69">
        <v>0</v>
      </c>
      <c r="AC113" s="69">
        <v>0</v>
      </c>
      <c r="AD113" s="69">
        <v>0</v>
      </c>
      <c r="AE113" s="69">
        <v>0</v>
      </c>
      <c r="AF113" s="69">
        <v>0</v>
      </c>
      <c r="AG113" s="69">
        <v>0</v>
      </c>
      <c r="AH113" s="69">
        <v>0</v>
      </c>
      <c r="AI113" s="69">
        <v>0</v>
      </c>
      <c r="AJ113" s="69">
        <v>0</v>
      </c>
      <c r="AK113" s="69">
        <v>0</v>
      </c>
      <c r="AL113" s="69">
        <v>0</v>
      </c>
      <c r="AM113" s="69">
        <v>0</v>
      </c>
      <c r="AN113" s="69">
        <v>0</v>
      </c>
      <c r="AO113" s="69">
        <v>0</v>
      </c>
      <c r="AP113" s="69">
        <v>0</v>
      </c>
      <c r="AQ113" s="69">
        <v>0</v>
      </c>
      <c r="AR113" s="69">
        <v>0</v>
      </c>
      <c r="AS113" s="69">
        <v>0</v>
      </c>
      <c r="AT113" s="69">
        <v>0</v>
      </c>
      <c r="AU113" s="69">
        <v>0</v>
      </c>
      <c r="AV113" s="69">
        <v>0</v>
      </c>
      <c r="AW113" s="69">
        <v>0</v>
      </c>
      <c r="AX113" s="69">
        <v>0</v>
      </c>
      <c r="AY113" s="69">
        <v>0</v>
      </c>
      <c r="AZ113" s="69">
        <v>0</v>
      </c>
      <c r="BA113" s="69">
        <v>0</v>
      </c>
      <c r="BB113" s="69">
        <v>0</v>
      </c>
      <c r="BC113" s="69">
        <v>0</v>
      </c>
      <c r="BD113" s="69">
        <v>0</v>
      </c>
      <c r="BE113" s="69">
        <v>0</v>
      </c>
      <c r="BF113" s="69">
        <v>0</v>
      </c>
      <c r="BG113" s="69">
        <v>0</v>
      </c>
      <c r="BH113" s="69">
        <v>0</v>
      </c>
      <c r="BI113" s="69">
        <v>0</v>
      </c>
      <c r="BJ113" s="69">
        <v>0</v>
      </c>
      <c r="BK113" s="69">
        <v>0</v>
      </c>
      <c r="BL113" s="69">
        <v>0</v>
      </c>
      <c r="BM113" s="69">
        <v>0</v>
      </c>
      <c r="BN113" s="69">
        <v>0</v>
      </c>
      <c r="BO113" s="69">
        <v>0</v>
      </c>
      <c r="BP113" s="69">
        <v>0</v>
      </c>
      <c r="BQ113" s="69">
        <v>0</v>
      </c>
      <c r="BR113" s="69">
        <v>0</v>
      </c>
      <c r="BS113" s="69">
        <v>0</v>
      </c>
      <c r="BT113" s="8">
        <v>0</v>
      </c>
      <c r="BU113" s="69">
        <v>0</v>
      </c>
      <c r="BV113" s="69">
        <v>0</v>
      </c>
      <c r="BW113" s="69">
        <v>0</v>
      </c>
      <c r="BX113" s="69">
        <v>0</v>
      </c>
      <c r="BY113" s="69">
        <v>0</v>
      </c>
      <c r="BZ113" s="69">
        <v>0</v>
      </c>
      <c r="CA113" s="69">
        <v>0</v>
      </c>
      <c r="CB113" s="69">
        <v>0</v>
      </c>
      <c r="CC113" s="69">
        <v>0</v>
      </c>
      <c r="CD113" s="69">
        <v>0</v>
      </c>
      <c r="CE113" s="69">
        <v>0</v>
      </c>
      <c r="CF113" t="s">
        <v>780</v>
      </c>
      <c r="CG113" t="s">
        <v>788</v>
      </c>
    </row>
    <row r="114" spans="1:85" ht="12.75">
      <c r="A114" s="68" t="s">
        <v>130</v>
      </c>
      <c r="B114" s="69" t="s">
        <v>131</v>
      </c>
      <c r="C114" s="69">
        <v>14.3</v>
      </c>
      <c r="D114" s="69">
        <v>14.3</v>
      </c>
      <c r="E114" s="69">
        <v>14.3</v>
      </c>
      <c r="F114" s="69">
        <v>14.3</v>
      </c>
      <c r="G114" s="69">
        <v>14.3</v>
      </c>
      <c r="H114" s="69">
        <v>14.3</v>
      </c>
      <c r="I114" s="69">
        <v>14.3</v>
      </c>
      <c r="J114" s="69">
        <v>14.3</v>
      </c>
      <c r="K114" s="69">
        <v>14.3</v>
      </c>
      <c r="L114" s="70">
        <v>0</v>
      </c>
      <c r="M114" s="69">
        <v>0</v>
      </c>
      <c r="N114" s="69">
        <v>0</v>
      </c>
      <c r="O114" s="69">
        <v>0</v>
      </c>
      <c r="P114" s="69">
        <v>0</v>
      </c>
      <c r="Q114" s="69">
        <v>0</v>
      </c>
      <c r="R114" s="69">
        <v>0</v>
      </c>
      <c r="S114" s="69">
        <v>0</v>
      </c>
      <c r="T114" s="69">
        <v>0</v>
      </c>
      <c r="U114" s="69">
        <v>0</v>
      </c>
      <c r="V114" s="69">
        <v>0</v>
      </c>
      <c r="W114" s="69">
        <v>0</v>
      </c>
      <c r="X114" s="69">
        <v>0</v>
      </c>
      <c r="Y114" s="69">
        <v>0</v>
      </c>
      <c r="Z114" s="69">
        <v>0</v>
      </c>
      <c r="AA114" s="69">
        <v>0</v>
      </c>
      <c r="AB114" s="69">
        <v>0</v>
      </c>
      <c r="AC114" s="69">
        <v>0</v>
      </c>
      <c r="AD114" s="69">
        <v>0</v>
      </c>
      <c r="AE114" s="69">
        <v>0</v>
      </c>
      <c r="AF114" s="69">
        <v>0</v>
      </c>
      <c r="AG114" s="69">
        <v>0</v>
      </c>
      <c r="AH114" s="69">
        <v>0</v>
      </c>
      <c r="AI114" s="69">
        <v>0</v>
      </c>
      <c r="AJ114" s="69">
        <v>0</v>
      </c>
      <c r="AK114" s="69">
        <v>0</v>
      </c>
      <c r="AL114" s="69">
        <v>0</v>
      </c>
      <c r="AM114" s="69">
        <v>0</v>
      </c>
      <c r="AN114" s="69">
        <v>0</v>
      </c>
      <c r="AO114" s="69">
        <v>0</v>
      </c>
      <c r="AP114" s="69">
        <v>0</v>
      </c>
      <c r="AQ114" s="69">
        <v>0</v>
      </c>
      <c r="AR114" s="69">
        <v>0</v>
      </c>
      <c r="AS114" s="69">
        <v>0</v>
      </c>
      <c r="AT114" s="69">
        <v>0</v>
      </c>
      <c r="AU114" s="69">
        <v>0</v>
      </c>
      <c r="AV114" s="69">
        <v>0</v>
      </c>
      <c r="AW114" s="69">
        <v>0</v>
      </c>
      <c r="AX114" s="69">
        <v>0</v>
      </c>
      <c r="AY114" s="69">
        <v>0</v>
      </c>
      <c r="AZ114" s="69">
        <v>0</v>
      </c>
      <c r="BA114" s="69">
        <v>0</v>
      </c>
      <c r="BB114" s="69">
        <v>0</v>
      </c>
      <c r="BC114" s="69">
        <v>0</v>
      </c>
      <c r="BD114" s="69">
        <v>0</v>
      </c>
      <c r="BE114" s="69">
        <v>0</v>
      </c>
      <c r="BF114" s="69">
        <v>0</v>
      </c>
      <c r="BG114" s="69">
        <v>0</v>
      </c>
      <c r="BH114" s="69">
        <v>0</v>
      </c>
      <c r="BI114" s="69">
        <v>0</v>
      </c>
      <c r="BJ114" s="69">
        <v>0</v>
      </c>
      <c r="BK114" s="69">
        <v>0</v>
      </c>
      <c r="BL114" s="69">
        <v>0</v>
      </c>
      <c r="BM114" s="69">
        <v>0</v>
      </c>
      <c r="BN114" s="69">
        <v>0</v>
      </c>
      <c r="BO114" s="69">
        <v>0</v>
      </c>
      <c r="BP114" s="69">
        <v>0</v>
      </c>
      <c r="BQ114" s="69">
        <v>0</v>
      </c>
      <c r="BR114" s="69">
        <v>0</v>
      </c>
      <c r="BS114" s="69">
        <v>0</v>
      </c>
      <c r="BT114" s="8">
        <v>0</v>
      </c>
      <c r="BU114" s="69">
        <v>0</v>
      </c>
      <c r="BV114" s="69">
        <v>0</v>
      </c>
      <c r="BW114" s="69">
        <v>0</v>
      </c>
      <c r="BX114" s="69">
        <v>0</v>
      </c>
      <c r="BY114" s="69">
        <v>0</v>
      </c>
      <c r="BZ114" s="69">
        <v>0</v>
      </c>
      <c r="CA114" s="69">
        <v>0</v>
      </c>
      <c r="CB114" s="69">
        <v>0</v>
      </c>
      <c r="CC114" s="69">
        <v>0</v>
      </c>
      <c r="CD114" s="69">
        <v>0</v>
      </c>
      <c r="CE114" s="69">
        <v>0</v>
      </c>
      <c r="CF114" t="s">
        <v>780</v>
      </c>
      <c r="CG114" t="s">
        <v>851</v>
      </c>
    </row>
    <row r="115" spans="1:85" ht="12.75">
      <c r="A115" s="68" t="s">
        <v>132</v>
      </c>
      <c r="B115" s="69" t="s">
        <v>133</v>
      </c>
      <c r="C115" s="69">
        <v>14.3</v>
      </c>
      <c r="D115" s="69">
        <v>14.3</v>
      </c>
      <c r="E115" s="69">
        <v>14.3</v>
      </c>
      <c r="F115" s="69">
        <v>14.3</v>
      </c>
      <c r="G115" s="69">
        <v>14.3</v>
      </c>
      <c r="H115" s="69">
        <v>14.3</v>
      </c>
      <c r="I115" s="69">
        <v>14.3</v>
      </c>
      <c r="J115" s="69">
        <v>14.3</v>
      </c>
      <c r="K115" s="69">
        <v>14.3</v>
      </c>
      <c r="L115" s="70">
        <v>0</v>
      </c>
      <c r="M115" s="69">
        <v>0</v>
      </c>
      <c r="N115" s="69">
        <v>0</v>
      </c>
      <c r="O115" s="69">
        <v>0</v>
      </c>
      <c r="P115" s="69">
        <v>0</v>
      </c>
      <c r="Q115" s="69">
        <v>0</v>
      </c>
      <c r="R115" s="69">
        <v>0</v>
      </c>
      <c r="S115" s="69">
        <v>0</v>
      </c>
      <c r="T115" s="69">
        <v>0</v>
      </c>
      <c r="U115" s="69">
        <v>0</v>
      </c>
      <c r="V115" s="69">
        <v>0</v>
      </c>
      <c r="W115" s="69">
        <v>0</v>
      </c>
      <c r="X115" s="69">
        <v>0</v>
      </c>
      <c r="Y115" s="69">
        <v>0</v>
      </c>
      <c r="Z115" s="69">
        <v>0</v>
      </c>
      <c r="AA115" s="69">
        <v>0</v>
      </c>
      <c r="AB115" s="69">
        <v>0</v>
      </c>
      <c r="AC115" s="69">
        <v>0</v>
      </c>
      <c r="AD115" s="69">
        <v>0</v>
      </c>
      <c r="AE115" s="69">
        <v>0</v>
      </c>
      <c r="AF115" s="69">
        <v>0</v>
      </c>
      <c r="AG115" s="69">
        <v>0</v>
      </c>
      <c r="AH115" s="69">
        <v>0</v>
      </c>
      <c r="AI115" s="69">
        <v>0</v>
      </c>
      <c r="AJ115" s="69">
        <v>0</v>
      </c>
      <c r="AK115" s="69">
        <v>0</v>
      </c>
      <c r="AL115" s="69">
        <v>0</v>
      </c>
      <c r="AM115" s="69">
        <v>0</v>
      </c>
      <c r="AN115" s="69">
        <v>0</v>
      </c>
      <c r="AO115" s="69">
        <v>0</v>
      </c>
      <c r="AP115" s="69">
        <v>0</v>
      </c>
      <c r="AQ115" s="69">
        <v>0</v>
      </c>
      <c r="AR115" s="69">
        <v>0</v>
      </c>
      <c r="AS115" s="69">
        <v>0</v>
      </c>
      <c r="AT115" s="69">
        <v>0</v>
      </c>
      <c r="AU115" s="69">
        <v>0</v>
      </c>
      <c r="AV115" s="69">
        <v>0</v>
      </c>
      <c r="AW115" s="69">
        <v>0</v>
      </c>
      <c r="AX115" s="69">
        <v>0</v>
      </c>
      <c r="AY115" s="69">
        <v>0</v>
      </c>
      <c r="AZ115" s="69">
        <v>0</v>
      </c>
      <c r="BA115" s="69">
        <v>0</v>
      </c>
      <c r="BB115" s="69">
        <v>0</v>
      </c>
      <c r="BC115" s="69">
        <v>0</v>
      </c>
      <c r="BD115" s="69">
        <v>0</v>
      </c>
      <c r="BE115" s="69">
        <v>0</v>
      </c>
      <c r="BF115" s="69">
        <v>0</v>
      </c>
      <c r="BG115" s="69">
        <v>0</v>
      </c>
      <c r="BH115" s="69">
        <v>0</v>
      </c>
      <c r="BI115" s="69">
        <v>0</v>
      </c>
      <c r="BJ115" s="69">
        <v>0</v>
      </c>
      <c r="BK115" s="69">
        <v>0</v>
      </c>
      <c r="BL115" s="69">
        <v>0</v>
      </c>
      <c r="BM115" s="69">
        <v>0</v>
      </c>
      <c r="BN115" s="69">
        <v>0</v>
      </c>
      <c r="BO115" s="69">
        <v>0</v>
      </c>
      <c r="BP115" s="69">
        <v>0</v>
      </c>
      <c r="BQ115" s="69">
        <v>0</v>
      </c>
      <c r="BR115" s="69">
        <v>0</v>
      </c>
      <c r="BS115" s="69">
        <v>0</v>
      </c>
      <c r="BT115" s="8">
        <v>0</v>
      </c>
      <c r="BU115" s="69">
        <v>0</v>
      </c>
      <c r="BV115" s="69">
        <v>0</v>
      </c>
      <c r="BW115" s="69">
        <v>0</v>
      </c>
      <c r="BX115" s="69">
        <v>0</v>
      </c>
      <c r="BY115" s="69">
        <v>0</v>
      </c>
      <c r="BZ115" s="69">
        <v>0</v>
      </c>
      <c r="CA115" s="69">
        <v>0</v>
      </c>
      <c r="CB115" s="69">
        <v>0</v>
      </c>
      <c r="CC115" s="69">
        <v>0</v>
      </c>
      <c r="CD115" s="69">
        <v>0</v>
      </c>
      <c r="CE115" s="69">
        <v>0</v>
      </c>
      <c r="CF115" t="s">
        <v>780</v>
      </c>
      <c r="CG115" t="s">
        <v>852</v>
      </c>
    </row>
    <row r="116" spans="1:85" ht="12.75">
      <c r="A116" s="68" t="s">
        <v>134</v>
      </c>
      <c r="B116" s="69" t="s">
        <v>135</v>
      </c>
      <c r="C116" s="69">
        <v>14.3</v>
      </c>
      <c r="D116" s="69">
        <v>14.3</v>
      </c>
      <c r="E116" s="69">
        <v>14.3</v>
      </c>
      <c r="F116" s="69">
        <v>14.3</v>
      </c>
      <c r="G116" s="69">
        <v>14.3</v>
      </c>
      <c r="H116" s="69">
        <v>14.3</v>
      </c>
      <c r="I116" s="69">
        <v>14.3</v>
      </c>
      <c r="J116" s="69">
        <v>14.3</v>
      </c>
      <c r="K116" s="69">
        <v>14.3</v>
      </c>
      <c r="L116" s="69">
        <v>14.3</v>
      </c>
      <c r="M116" s="69">
        <v>14.3</v>
      </c>
      <c r="N116" s="69">
        <v>14.3</v>
      </c>
      <c r="O116" s="69">
        <v>14.3</v>
      </c>
      <c r="P116" s="69">
        <v>14.3</v>
      </c>
      <c r="Q116" s="69">
        <v>14.3</v>
      </c>
      <c r="R116" s="69">
        <v>14.3</v>
      </c>
      <c r="S116" s="69">
        <v>14.3</v>
      </c>
      <c r="T116">
        <v>14.3</v>
      </c>
      <c r="U116" s="70">
        <v>13.7</v>
      </c>
      <c r="V116" s="69">
        <v>13.7</v>
      </c>
      <c r="W116" s="69">
        <v>13.7</v>
      </c>
      <c r="X116">
        <v>13.7</v>
      </c>
      <c r="Y116">
        <v>13.7</v>
      </c>
      <c r="Z116">
        <v>13.7</v>
      </c>
      <c r="AA116">
        <v>13.7</v>
      </c>
      <c r="AB116">
        <v>13.7</v>
      </c>
      <c r="AC116">
        <v>13.7</v>
      </c>
      <c r="AD116" s="77">
        <v>12.8</v>
      </c>
      <c r="AE116">
        <v>12.8</v>
      </c>
      <c r="AF116">
        <v>12.8</v>
      </c>
      <c r="AG116">
        <v>12.8</v>
      </c>
      <c r="AH116">
        <v>12.8</v>
      </c>
      <c r="AI116">
        <v>12.8</v>
      </c>
      <c r="AJ116" s="79">
        <v>13.4</v>
      </c>
      <c r="AK116" s="78">
        <v>13.4</v>
      </c>
      <c r="AL116" s="78">
        <v>13.4</v>
      </c>
      <c r="AM116" s="78">
        <v>13.4</v>
      </c>
      <c r="AN116" s="78">
        <v>13.4</v>
      </c>
      <c r="AO116" s="78">
        <v>13.4</v>
      </c>
      <c r="AP116" s="78">
        <v>13.4</v>
      </c>
      <c r="AQ116" s="78">
        <v>13.4</v>
      </c>
      <c r="AR116" s="78">
        <v>13.4</v>
      </c>
      <c r="AS116" s="78">
        <v>13.4</v>
      </c>
      <c r="AT116" s="78">
        <v>13.4</v>
      </c>
      <c r="AU116" s="78">
        <v>13.4</v>
      </c>
      <c r="AV116" s="79">
        <v>13.9</v>
      </c>
      <c r="AW116">
        <v>13.9</v>
      </c>
      <c r="AX116">
        <v>13.9</v>
      </c>
      <c r="AY116">
        <v>13.9</v>
      </c>
      <c r="AZ116">
        <v>13.9</v>
      </c>
      <c r="BA116">
        <v>13.9</v>
      </c>
      <c r="BB116" s="79">
        <v>0</v>
      </c>
      <c r="BC116" s="78">
        <v>0</v>
      </c>
      <c r="BD116" s="78">
        <v>0</v>
      </c>
      <c r="BE116" s="78">
        <v>0</v>
      </c>
      <c r="BF116" s="78">
        <v>0</v>
      </c>
      <c r="BG116" s="78">
        <v>0</v>
      </c>
      <c r="BH116" s="78">
        <v>0</v>
      </c>
      <c r="BI116" s="78">
        <v>0</v>
      </c>
      <c r="BJ116" s="78">
        <v>0</v>
      </c>
      <c r="BK116" s="78">
        <v>0</v>
      </c>
      <c r="BL116" s="78">
        <v>0</v>
      </c>
      <c r="BM116" s="78">
        <v>0</v>
      </c>
      <c r="BN116" s="78">
        <v>0</v>
      </c>
      <c r="BO116" s="78">
        <v>0</v>
      </c>
      <c r="BP116" s="78">
        <v>0</v>
      </c>
      <c r="BQ116" s="78">
        <v>0</v>
      </c>
      <c r="BR116" s="78">
        <v>0</v>
      </c>
      <c r="BS116" s="78">
        <v>0</v>
      </c>
      <c r="BT116" s="8">
        <v>0</v>
      </c>
      <c r="BU116" s="78">
        <v>0</v>
      </c>
      <c r="BV116" s="78">
        <v>0</v>
      </c>
      <c r="BW116" s="78">
        <v>0</v>
      </c>
      <c r="BX116" s="78">
        <v>0</v>
      </c>
      <c r="BY116" s="78">
        <v>0</v>
      </c>
      <c r="BZ116" s="78">
        <v>0</v>
      </c>
      <c r="CA116" s="78">
        <v>0</v>
      </c>
      <c r="CB116" s="78">
        <v>0</v>
      </c>
      <c r="CC116" s="78">
        <v>0</v>
      </c>
      <c r="CD116" s="78">
        <v>0</v>
      </c>
      <c r="CE116" s="78">
        <v>0</v>
      </c>
      <c r="CF116" t="s">
        <v>780</v>
      </c>
      <c r="CG116" s="68" t="s">
        <v>968</v>
      </c>
    </row>
    <row r="117" spans="1:83" ht="12.75">
      <c r="A117" s="68" t="s">
        <v>137</v>
      </c>
      <c r="B117" s="69" t="s">
        <v>138</v>
      </c>
      <c r="C117" s="69">
        <v>12.6</v>
      </c>
      <c r="D117" s="69">
        <v>12.6</v>
      </c>
      <c r="E117" s="69">
        <v>12.6</v>
      </c>
      <c r="F117" s="69">
        <v>12.6</v>
      </c>
      <c r="G117" s="69">
        <v>12.6</v>
      </c>
      <c r="H117" s="69">
        <v>12.6</v>
      </c>
      <c r="I117" s="69">
        <v>12.6</v>
      </c>
      <c r="J117" s="69">
        <v>12.6</v>
      </c>
      <c r="K117" s="69">
        <v>12.6</v>
      </c>
      <c r="L117" s="69">
        <v>12.6</v>
      </c>
      <c r="M117" s="70">
        <v>12.2</v>
      </c>
      <c r="N117" s="69">
        <v>12.2</v>
      </c>
      <c r="O117" s="69">
        <v>12.2</v>
      </c>
      <c r="P117" s="69">
        <v>12.2</v>
      </c>
      <c r="Q117" s="69">
        <v>12.2</v>
      </c>
      <c r="R117" s="70">
        <v>12.9</v>
      </c>
      <c r="S117" s="69">
        <v>12.9</v>
      </c>
      <c r="T117" s="69">
        <v>12.9</v>
      </c>
      <c r="U117" s="69">
        <v>12.9</v>
      </c>
      <c r="V117" s="69">
        <v>12.9</v>
      </c>
      <c r="W117" s="69">
        <v>12.9</v>
      </c>
      <c r="X117" s="66">
        <v>13.4</v>
      </c>
      <c r="Y117">
        <v>13.4</v>
      </c>
      <c r="Z117">
        <v>13.4</v>
      </c>
      <c r="AA117">
        <v>13.4</v>
      </c>
      <c r="AB117">
        <v>13.4</v>
      </c>
      <c r="AC117" s="78">
        <v>13.4</v>
      </c>
      <c r="AD117" s="77">
        <v>12.5</v>
      </c>
      <c r="AE117">
        <v>12.5</v>
      </c>
      <c r="AF117">
        <v>12.5</v>
      </c>
      <c r="AG117">
        <v>12.5</v>
      </c>
      <c r="AH117">
        <v>12.5</v>
      </c>
      <c r="AI117">
        <v>12.5</v>
      </c>
      <c r="AJ117">
        <v>12.5</v>
      </c>
      <c r="AK117">
        <v>12.5</v>
      </c>
      <c r="AL117">
        <v>12.5</v>
      </c>
      <c r="AM117">
        <v>12.5</v>
      </c>
      <c r="AN117">
        <v>12.5</v>
      </c>
      <c r="AO117">
        <v>12.5</v>
      </c>
      <c r="AP117">
        <v>12.5</v>
      </c>
      <c r="AQ117">
        <v>12.5</v>
      </c>
      <c r="AR117">
        <v>12.5</v>
      </c>
      <c r="AS117">
        <v>12.5</v>
      </c>
      <c r="AT117">
        <v>12.5</v>
      </c>
      <c r="AU117">
        <v>12.5</v>
      </c>
      <c r="AV117">
        <v>12.5</v>
      </c>
      <c r="AW117">
        <v>12.5</v>
      </c>
      <c r="AX117">
        <v>12.5</v>
      </c>
      <c r="AY117">
        <v>12.5</v>
      </c>
      <c r="AZ117">
        <v>12.5</v>
      </c>
      <c r="BA117">
        <v>12.5</v>
      </c>
      <c r="BB117">
        <v>12.5</v>
      </c>
      <c r="BC117">
        <v>12.5</v>
      </c>
      <c r="BD117">
        <v>12.5</v>
      </c>
      <c r="BE117">
        <v>12.5</v>
      </c>
      <c r="BF117">
        <v>12.5</v>
      </c>
      <c r="BG117">
        <v>12.5</v>
      </c>
      <c r="BH117">
        <v>12.5</v>
      </c>
      <c r="BI117">
        <v>12.5</v>
      </c>
      <c r="BJ117">
        <v>12.5</v>
      </c>
      <c r="BK117">
        <v>12.5</v>
      </c>
      <c r="BL117">
        <v>12.5</v>
      </c>
      <c r="BM117">
        <v>12.5</v>
      </c>
      <c r="BN117">
        <v>12.5</v>
      </c>
      <c r="BO117">
        <v>12.5</v>
      </c>
      <c r="BP117">
        <v>12.5</v>
      </c>
      <c r="BQ117">
        <v>12.5</v>
      </c>
      <c r="BR117">
        <v>12.5</v>
      </c>
      <c r="BS117">
        <v>12.5</v>
      </c>
      <c r="BT117" s="8">
        <v>14.6</v>
      </c>
      <c r="BU117">
        <v>14.6</v>
      </c>
      <c r="BV117">
        <v>14.6</v>
      </c>
      <c r="BW117">
        <v>14.6</v>
      </c>
      <c r="BX117">
        <v>14.6</v>
      </c>
      <c r="BY117">
        <v>14.6</v>
      </c>
      <c r="BZ117">
        <v>14.6</v>
      </c>
      <c r="CA117">
        <v>14.6</v>
      </c>
      <c r="CB117">
        <v>14.6</v>
      </c>
      <c r="CC117">
        <v>14.6</v>
      </c>
      <c r="CD117">
        <v>14.6</v>
      </c>
      <c r="CE117">
        <v>14.6</v>
      </c>
    </row>
    <row r="118" spans="1:85" ht="12.75">
      <c r="A118" s="68" t="s">
        <v>141</v>
      </c>
      <c r="B118" s="69" t="s">
        <v>142</v>
      </c>
      <c r="C118" s="69">
        <v>13.8</v>
      </c>
      <c r="D118" s="69">
        <v>13.8</v>
      </c>
      <c r="E118" s="69">
        <v>13.8</v>
      </c>
      <c r="F118" s="69">
        <v>13.8</v>
      </c>
      <c r="G118" s="69">
        <v>13.8</v>
      </c>
      <c r="H118" s="69">
        <v>13.8</v>
      </c>
      <c r="I118" s="69">
        <v>13.8</v>
      </c>
      <c r="J118" s="69">
        <v>13.8</v>
      </c>
      <c r="K118" s="69">
        <v>13.8</v>
      </c>
      <c r="L118" s="69">
        <v>13.8</v>
      </c>
      <c r="M118" s="69">
        <v>13.8</v>
      </c>
      <c r="N118" s="69">
        <v>13.8</v>
      </c>
      <c r="O118" s="69">
        <v>13.8</v>
      </c>
      <c r="P118" s="69">
        <v>13.8</v>
      </c>
      <c r="Q118" s="69">
        <v>13.8</v>
      </c>
      <c r="R118" s="69">
        <v>13.8</v>
      </c>
      <c r="S118" s="69">
        <v>13.8</v>
      </c>
      <c r="T118" s="70">
        <v>14.4</v>
      </c>
      <c r="U118" s="69">
        <v>14.4</v>
      </c>
      <c r="V118" s="69">
        <v>14.4</v>
      </c>
      <c r="W118" s="69">
        <v>14.4</v>
      </c>
      <c r="X118" s="66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 s="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 t="s">
        <v>780</v>
      </c>
      <c r="CG118" t="s">
        <v>878</v>
      </c>
    </row>
    <row r="119" spans="1:85" ht="12.75">
      <c r="A119" s="68" t="s">
        <v>143</v>
      </c>
      <c r="B119" s="69" t="s">
        <v>144</v>
      </c>
      <c r="C119" s="69">
        <v>13.5</v>
      </c>
      <c r="D119" s="69">
        <v>13.5</v>
      </c>
      <c r="E119" s="69">
        <v>13.5</v>
      </c>
      <c r="F119" s="69">
        <v>13.5</v>
      </c>
      <c r="G119" s="69">
        <v>13.5</v>
      </c>
      <c r="H119" s="69">
        <v>13.5</v>
      </c>
      <c r="I119" s="70">
        <v>13.9</v>
      </c>
      <c r="J119" s="69">
        <v>13.9</v>
      </c>
      <c r="K119" s="69">
        <v>13.9</v>
      </c>
      <c r="L119" s="69">
        <v>13.9</v>
      </c>
      <c r="M119" s="69">
        <v>13.9</v>
      </c>
      <c r="N119" s="69">
        <v>13.9</v>
      </c>
      <c r="O119" s="69">
        <v>13.9</v>
      </c>
      <c r="P119" s="69">
        <v>13.9</v>
      </c>
      <c r="Q119" s="69">
        <v>13.9</v>
      </c>
      <c r="R119" s="69">
        <v>13.9</v>
      </c>
      <c r="S119" s="69">
        <v>13.9</v>
      </c>
      <c r="T119" s="69">
        <v>13.9</v>
      </c>
      <c r="U119" s="69">
        <v>13.9</v>
      </c>
      <c r="V119" s="69">
        <v>13.9</v>
      </c>
      <c r="W119" s="69">
        <v>13.9</v>
      </c>
      <c r="X119" s="66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 s="8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 t="s">
        <v>780</v>
      </c>
      <c r="CG119" t="s">
        <v>781</v>
      </c>
    </row>
    <row r="120" spans="1:85" ht="12.75">
      <c r="A120" s="68" t="s">
        <v>145</v>
      </c>
      <c r="B120" s="69" t="s">
        <v>146</v>
      </c>
      <c r="C120" s="69">
        <v>13.5</v>
      </c>
      <c r="D120" s="69">
        <v>13.5</v>
      </c>
      <c r="E120" s="69">
        <v>13.5</v>
      </c>
      <c r="F120" s="69">
        <v>13.5</v>
      </c>
      <c r="G120" s="69">
        <v>13.5</v>
      </c>
      <c r="H120" s="69">
        <v>13.5</v>
      </c>
      <c r="I120" s="70">
        <v>13.9</v>
      </c>
      <c r="J120" s="69">
        <v>13.9</v>
      </c>
      <c r="K120" s="69">
        <v>13.9</v>
      </c>
      <c r="L120" s="69">
        <v>13.9</v>
      </c>
      <c r="M120" s="69">
        <v>13.9</v>
      </c>
      <c r="N120" s="69">
        <v>13.9</v>
      </c>
      <c r="O120" s="69">
        <v>13.9</v>
      </c>
      <c r="P120" s="69">
        <v>13.9</v>
      </c>
      <c r="Q120" s="69">
        <v>13.9</v>
      </c>
      <c r="R120" s="69">
        <v>13.9</v>
      </c>
      <c r="S120" s="69">
        <v>13.9</v>
      </c>
      <c r="T120" s="69">
        <v>13.9</v>
      </c>
      <c r="U120" s="69">
        <v>13.9</v>
      </c>
      <c r="V120" s="69">
        <v>13.9</v>
      </c>
      <c r="W120" s="69">
        <v>13.9</v>
      </c>
      <c r="X120" s="66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 s="8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 t="s">
        <v>780</v>
      </c>
      <c r="CG120" t="s">
        <v>879</v>
      </c>
    </row>
    <row r="121" spans="1:85" ht="12.75">
      <c r="A121" s="7" t="s">
        <v>147</v>
      </c>
      <c r="B121" s="8" t="s">
        <v>148</v>
      </c>
      <c r="C121" s="8">
        <v>13.6</v>
      </c>
      <c r="D121" s="8">
        <v>13.6</v>
      </c>
      <c r="E121" s="8">
        <v>13.6</v>
      </c>
      <c r="F121" s="8">
        <v>13.6</v>
      </c>
      <c r="G121" s="8">
        <v>13.6</v>
      </c>
      <c r="H121" s="8">
        <v>13.6</v>
      </c>
      <c r="I121" s="8">
        <v>13.6</v>
      </c>
      <c r="J121" s="8">
        <v>13.6</v>
      </c>
      <c r="K121" s="8">
        <v>13.6</v>
      </c>
      <c r="L121" s="64">
        <v>13.2</v>
      </c>
      <c r="M121" s="8">
        <v>13.2</v>
      </c>
      <c r="N121" s="8">
        <v>13.2</v>
      </c>
      <c r="O121" s="8">
        <v>13.2</v>
      </c>
      <c r="P121" s="8">
        <v>13.2</v>
      </c>
      <c r="Q121" s="8">
        <v>13.2</v>
      </c>
      <c r="R121" s="8">
        <v>13.2</v>
      </c>
      <c r="S121" s="8">
        <v>13.2</v>
      </c>
      <c r="T121" s="8">
        <v>13.2</v>
      </c>
      <c r="U121" s="8">
        <v>13.2</v>
      </c>
      <c r="V121" s="8">
        <v>13.2</v>
      </c>
      <c r="W121" s="8">
        <v>13.2</v>
      </c>
      <c r="X121">
        <v>13.2</v>
      </c>
      <c r="Y121">
        <v>13.2</v>
      </c>
      <c r="Z121">
        <v>13.2</v>
      </c>
      <c r="AA121">
        <v>13.2</v>
      </c>
      <c r="AB121">
        <v>13.2</v>
      </c>
      <c r="AC121">
        <v>13.2</v>
      </c>
      <c r="AD121" s="77">
        <v>12.3</v>
      </c>
      <c r="AE121">
        <v>12.3</v>
      </c>
      <c r="AF121">
        <v>12.3</v>
      </c>
      <c r="AG121">
        <v>12.3</v>
      </c>
      <c r="AH121">
        <v>12.3</v>
      </c>
      <c r="AI121">
        <v>12.3</v>
      </c>
      <c r="AJ121" s="77">
        <v>13</v>
      </c>
      <c r="AK121">
        <v>13</v>
      </c>
      <c r="AL121">
        <v>13</v>
      </c>
      <c r="AM121">
        <v>13</v>
      </c>
      <c r="AN121">
        <v>13</v>
      </c>
      <c r="AO121">
        <v>13</v>
      </c>
      <c r="AP121">
        <v>13</v>
      </c>
      <c r="AQ121">
        <v>13</v>
      </c>
      <c r="AR121">
        <v>13</v>
      </c>
      <c r="AS121">
        <v>13</v>
      </c>
      <c r="AT121">
        <v>13</v>
      </c>
      <c r="AU121">
        <v>13</v>
      </c>
      <c r="AV121">
        <v>13</v>
      </c>
      <c r="AW121">
        <v>13</v>
      </c>
      <c r="AX121">
        <v>13</v>
      </c>
      <c r="AY121" s="77">
        <v>13.8</v>
      </c>
      <c r="AZ121">
        <v>13.8</v>
      </c>
      <c r="BA121">
        <v>13.8</v>
      </c>
      <c r="BB121">
        <v>13.8</v>
      </c>
      <c r="BC121">
        <v>13.8</v>
      </c>
      <c r="BD121">
        <v>13.8</v>
      </c>
      <c r="BE121">
        <v>13.8</v>
      </c>
      <c r="BF121">
        <v>13.8</v>
      </c>
      <c r="BG121">
        <v>13.8</v>
      </c>
      <c r="BH121">
        <v>13.8</v>
      </c>
      <c r="BI121">
        <v>13.8</v>
      </c>
      <c r="BJ121">
        <v>13.8</v>
      </c>
      <c r="BK121" s="77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 s="8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 t="s">
        <v>780</v>
      </c>
      <c r="CG121" t="s">
        <v>906</v>
      </c>
    </row>
    <row r="122" spans="1:83" ht="12.75">
      <c r="A122" s="7" t="s">
        <v>149</v>
      </c>
      <c r="B122" s="8" t="s">
        <v>150</v>
      </c>
      <c r="C122" s="8">
        <v>13.3</v>
      </c>
      <c r="D122" s="8">
        <v>13.3</v>
      </c>
      <c r="E122" s="8">
        <v>13.3</v>
      </c>
      <c r="F122" s="64">
        <v>13.9</v>
      </c>
      <c r="G122" s="8">
        <v>13.9</v>
      </c>
      <c r="H122" s="8">
        <v>13.9</v>
      </c>
      <c r="I122" s="8">
        <v>13.9</v>
      </c>
      <c r="J122" s="8">
        <v>13.9</v>
      </c>
      <c r="K122" s="8">
        <v>13.9</v>
      </c>
      <c r="L122" s="8">
        <v>13.9</v>
      </c>
      <c r="M122" s="8">
        <v>13.9</v>
      </c>
      <c r="N122" s="8">
        <v>13.9</v>
      </c>
      <c r="O122" s="8">
        <v>13.9</v>
      </c>
      <c r="P122" s="8">
        <v>13.9</v>
      </c>
      <c r="Q122" s="8">
        <v>13.9</v>
      </c>
      <c r="R122" s="8">
        <v>13.9</v>
      </c>
      <c r="S122" s="8">
        <v>13.9</v>
      </c>
      <c r="T122" s="8">
        <v>13.9</v>
      </c>
      <c r="U122" s="8">
        <v>13.9</v>
      </c>
      <c r="V122" s="8">
        <v>13.9</v>
      </c>
      <c r="W122" s="8">
        <v>13.9</v>
      </c>
      <c r="X122">
        <v>13.9</v>
      </c>
      <c r="Y122">
        <v>13.9</v>
      </c>
      <c r="Z122">
        <v>13.9</v>
      </c>
      <c r="AA122">
        <v>13.9</v>
      </c>
      <c r="AB122">
        <v>13.9</v>
      </c>
      <c r="AC122">
        <v>13.9</v>
      </c>
      <c r="AD122" s="77">
        <v>13</v>
      </c>
      <c r="AE122">
        <v>13</v>
      </c>
      <c r="AF122">
        <v>13</v>
      </c>
      <c r="AG122">
        <v>13</v>
      </c>
      <c r="AH122">
        <v>13</v>
      </c>
      <c r="AI122">
        <v>13</v>
      </c>
      <c r="AJ122">
        <v>13</v>
      </c>
      <c r="AK122">
        <v>13</v>
      </c>
      <c r="AL122">
        <v>13</v>
      </c>
      <c r="AM122">
        <v>13</v>
      </c>
      <c r="AN122">
        <v>13</v>
      </c>
      <c r="AO122">
        <v>13</v>
      </c>
      <c r="AP122">
        <v>13</v>
      </c>
      <c r="AQ122">
        <v>13</v>
      </c>
      <c r="AR122">
        <v>13</v>
      </c>
      <c r="AS122">
        <v>13</v>
      </c>
      <c r="AT122">
        <v>13</v>
      </c>
      <c r="AU122">
        <v>13</v>
      </c>
      <c r="AV122" s="77">
        <v>13.9</v>
      </c>
      <c r="AW122">
        <v>13.9</v>
      </c>
      <c r="AX122">
        <v>13.9</v>
      </c>
      <c r="AY122">
        <v>13.9</v>
      </c>
      <c r="AZ122">
        <v>13.9</v>
      </c>
      <c r="BA122">
        <v>13.9</v>
      </c>
      <c r="BB122">
        <v>13.9</v>
      </c>
      <c r="BC122">
        <v>13.9</v>
      </c>
      <c r="BD122">
        <v>13.9</v>
      </c>
      <c r="BE122">
        <v>13.9</v>
      </c>
      <c r="BF122">
        <v>13.9</v>
      </c>
      <c r="BG122">
        <v>13.9</v>
      </c>
      <c r="BH122">
        <v>13.9</v>
      </c>
      <c r="BI122">
        <v>13.9</v>
      </c>
      <c r="BJ122">
        <v>13.9</v>
      </c>
      <c r="BK122" s="77">
        <v>14.3</v>
      </c>
      <c r="BL122">
        <v>14.3</v>
      </c>
      <c r="BM122">
        <v>14.3</v>
      </c>
      <c r="BN122">
        <v>14.3</v>
      </c>
      <c r="BO122">
        <v>14.3</v>
      </c>
      <c r="BP122">
        <v>14.3</v>
      </c>
      <c r="BQ122">
        <v>14.3</v>
      </c>
      <c r="BR122" s="77">
        <v>14.6</v>
      </c>
      <c r="BS122">
        <v>14.6</v>
      </c>
      <c r="BT122" s="8">
        <v>14.6</v>
      </c>
      <c r="BU122">
        <v>14.6</v>
      </c>
      <c r="BV122">
        <v>14.6</v>
      </c>
      <c r="BW122">
        <v>14.6</v>
      </c>
      <c r="BX122">
        <v>14.6</v>
      </c>
      <c r="BY122">
        <v>14.6</v>
      </c>
      <c r="BZ122">
        <v>14.6</v>
      </c>
      <c r="CA122">
        <v>14.6</v>
      </c>
      <c r="CB122">
        <v>14.6</v>
      </c>
      <c r="CC122">
        <v>14.6</v>
      </c>
      <c r="CD122">
        <v>14.6</v>
      </c>
      <c r="CE122">
        <v>14.6</v>
      </c>
    </row>
    <row r="123" spans="1:83" ht="12.75">
      <c r="A123" s="68" t="s">
        <v>151</v>
      </c>
      <c r="B123" s="69" t="s">
        <v>152</v>
      </c>
      <c r="C123" s="69">
        <v>13.3</v>
      </c>
      <c r="D123" s="69">
        <v>13.3</v>
      </c>
      <c r="E123" s="69">
        <v>13.3</v>
      </c>
      <c r="F123" s="70">
        <v>13.9</v>
      </c>
      <c r="G123" s="69">
        <v>13.9</v>
      </c>
      <c r="H123" s="69">
        <v>13.9</v>
      </c>
      <c r="I123" s="69">
        <v>13.9</v>
      </c>
      <c r="J123" s="69">
        <v>13.9</v>
      </c>
      <c r="K123" s="69">
        <v>13.9</v>
      </c>
      <c r="L123" s="69">
        <v>13.9</v>
      </c>
      <c r="M123" s="69">
        <v>13.9</v>
      </c>
      <c r="N123" s="69">
        <v>13.9</v>
      </c>
      <c r="O123" s="69">
        <v>13.9</v>
      </c>
      <c r="P123" s="69">
        <v>13.9</v>
      </c>
      <c r="Q123" s="69">
        <v>13.9</v>
      </c>
      <c r="R123" s="69">
        <v>13.9</v>
      </c>
      <c r="S123" s="69">
        <v>13.9</v>
      </c>
      <c r="T123" s="69">
        <v>13.9</v>
      </c>
      <c r="U123" s="69">
        <v>13.9</v>
      </c>
      <c r="V123" s="69">
        <v>13.9</v>
      </c>
      <c r="W123" s="69">
        <v>13.9</v>
      </c>
      <c r="X123">
        <v>13.9</v>
      </c>
      <c r="Y123">
        <v>13.9</v>
      </c>
      <c r="Z123">
        <v>13.9</v>
      </c>
      <c r="AA123">
        <v>13.9</v>
      </c>
      <c r="AB123">
        <v>13.9</v>
      </c>
      <c r="AC123">
        <v>13.9</v>
      </c>
      <c r="AD123" s="77">
        <v>13</v>
      </c>
      <c r="AE123">
        <v>13</v>
      </c>
      <c r="AF123">
        <v>13</v>
      </c>
      <c r="AG123">
        <v>13</v>
      </c>
      <c r="AH123">
        <v>13</v>
      </c>
      <c r="AI123">
        <v>13</v>
      </c>
      <c r="AJ123">
        <v>13</v>
      </c>
      <c r="AK123">
        <v>13</v>
      </c>
      <c r="AL123">
        <v>13</v>
      </c>
      <c r="AM123">
        <v>13</v>
      </c>
      <c r="AN123">
        <v>13</v>
      </c>
      <c r="AO123">
        <v>13</v>
      </c>
      <c r="AP123">
        <v>13</v>
      </c>
      <c r="AQ123">
        <v>13</v>
      </c>
      <c r="AR123">
        <v>13</v>
      </c>
      <c r="AS123">
        <v>13</v>
      </c>
      <c r="AT123">
        <v>13</v>
      </c>
      <c r="AU123">
        <v>13</v>
      </c>
      <c r="AV123" s="77">
        <v>13.9</v>
      </c>
      <c r="AW123">
        <v>13.9</v>
      </c>
      <c r="AX123">
        <v>13.9</v>
      </c>
      <c r="AY123">
        <v>13.9</v>
      </c>
      <c r="AZ123">
        <v>13.9</v>
      </c>
      <c r="BA123">
        <v>13.9</v>
      </c>
      <c r="BB123">
        <v>13.9</v>
      </c>
      <c r="BC123">
        <v>13.9</v>
      </c>
      <c r="BD123">
        <v>13.9</v>
      </c>
      <c r="BE123">
        <v>13.9</v>
      </c>
      <c r="BF123">
        <v>13.9</v>
      </c>
      <c r="BG123">
        <v>13.9</v>
      </c>
      <c r="BH123">
        <v>13.9</v>
      </c>
      <c r="BI123">
        <v>13.9</v>
      </c>
      <c r="BJ123">
        <v>13.9</v>
      </c>
      <c r="BK123" s="77">
        <v>14.3</v>
      </c>
      <c r="BL123">
        <v>14.3</v>
      </c>
      <c r="BM123">
        <v>14.3</v>
      </c>
      <c r="BN123">
        <v>14.3</v>
      </c>
      <c r="BO123">
        <v>14.3</v>
      </c>
      <c r="BP123">
        <v>14.3</v>
      </c>
      <c r="BQ123">
        <v>14.3</v>
      </c>
      <c r="BR123" s="77">
        <v>14.6</v>
      </c>
      <c r="BS123">
        <v>14.6</v>
      </c>
      <c r="BT123" s="8">
        <v>14.6</v>
      </c>
      <c r="BU123">
        <v>14.6</v>
      </c>
      <c r="BV123">
        <v>14.6</v>
      </c>
      <c r="BW123">
        <v>14.6</v>
      </c>
      <c r="BX123">
        <v>14.6</v>
      </c>
      <c r="BY123">
        <v>14.6</v>
      </c>
      <c r="BZ123">
        <v>14.6</v>
      </c>
      <c r="CA123">
        <v>14.6</v>
      </c>
      <c r="CB123">
        <v>14.6</v>
      </c>
      <c r="CC123">
        <v>14.6</v>
      </c>
      <c r="CD123">
        <v>14.6</v>
      </c>
      <c r="CE123">
        <v>14.6</v>
      </c>
    </row>
    <row r="124" spans="1:83" ht="12.75">
      <c r="A124" s="68" t="s">
        <v>153</v>
      </c>
      <c r="B124" s="69" t="s">
        <v>154</v>
      </c>
      <c r="C124" s="69">
        <v>14.2</v>
      </c>
      <c r="D124" s="69">
        <v>14.2</v>
      </c>
      <c r="E124" s="69">
        <v>14.2</v>
      </c>
      <c r="F124" s="69">
        <v>14.2</v>
      </c>
      <c r="G124" s="70">
        <v>14.7</v>
      </c>
      <c r="H124" s="69">
        <v>14.7</v>
      </c>
      <c r="I124" s="69">
        <v>14.7</v>
      </c>
      <c r="J124" s="69">
        <v>14.7</v>
      </c>
      <c r="K124" s="69">
        <v>14.7</v>
      </c>
      <c r="L124" s="69">
        <v>14.7</v>
      </c>
      <c r="M124" s="69">
        <v>14.7</v>
      </c>
      <c r="N124" s="69">
        <v>14.7</v>
      </c>
      <c r="O124" s="69">
        <v>14.7</v>
      </c>
      <c r="P124" s="69">
        <v>14.7</v>
      </c>
      <c r="Q124" s="69">
        <v>14.7</v>
      </c>
      <c r="R124" s="69">
        <v>14.7</v>
      </c>
      <c r="S124" s="69">
        <v>14.7</v>
      </c>
      <c r="T124" s="69">
        <v>14.7</v>
      </c>
      <c r="U124" s="69">
        <v>14.7</v>
      </c>
      <c r="V124" s="69">
        <v>14.7</v>
      </c>
      <c r="W124" s="69">
        <v>14.7</v>
      </c>
      <c r="X124" s="66">
        <v>14.3</v>
      </c>
      <c r="Y124">
        <v>14.3</v>
      </c>
      <c r="Z124">
        <v>14.3</v>
      </c>
      <c r="AA124">
        <v>14.3</v>
      </c>
      <c r="AB124">
        <v>14.3</v>
      </c>
      <c r="AC124">
        <v>14.3</v>
      </c>
      <c r="AD124" s="77">
        <v>13.4</v>
      </c>
      <c r="AE124">
        <v>13.4</v>
      </c>
      <c r="AF124">
        <v>13.4</v>
      </c>
      <c r="AG124">
        <v>13.4</v>
      </c>
      <c r="AH124">
        <v>13.4</v>
      </c>
      <c r="AI124">
        <v>13.4</v>
      </c>
      <c r="AJ124">
        <v>13.4</v>
      </c>
      <c r="AK124">
        <v>13.4</v>
      </c>
      <c r="AL124">
        <v>13.4</v>
      </c>
      <c r="AM124">
        <v>13.4</v>
      </c>
      <c r="AN124">
        <v>13.4</v>
      </c>
      <c r="AO124">
        <v>13.4</v>
      </c>
      <c r="AP124">
        <v>13.4</v>
      </c>
      <c r="AQ124">
        <v>13.4</v>
      </c>
      <c r="AR124">
        <v>13.4</v>
      </c>
      <c r="AS124">
        <v>13.4</v>
      </c>
      <c r="AT124">
        <v>13.4</v>
      </c>
      <c r="AU124">
        <v>13.4</v>
      </c>
      <c r="AV124" s="77">
        <v>13.8</v>
      </c>
      <c r="AW124">
        <v>13.8</v>
      </c>
      <c r="AX124">
        <v>13.8</v>
      </c>
      <c r="AY124">
        <v>13.8</v>
      </c>
      <c r="AZ124">
        <v>13.8</v>
      </c>
      <c r="BA124">
        <v>13.8</v>
      </c>
      <c r="BB124">
        <v>13.8</v>
      </c>
      <c r="BC124">
        <v>13.8</v>
      </c>
      <c r="BD124">
        <v>13.8</v>
      </c>
      <c r="BE124">
        <v>13.8</v>
      </c>
      <c r="BF124">
        <v>13.8</v>
      </c>
      <c r="BG124">
        <v>13.8</v>
      </c>
      <c r="BH124">
        <v>13.8</v>
      </c>
      <c r="BI124">
        <v>13.8</v>
      </c>
      <c r="BJ124">
        <v>13.8</v>
      </c>
      <c r="BK124">
        <v>13.8</v>
      </c>
      <c r="BL124">
        <v>13.8</v>
      </c>
      <c r="BM124">
        <v>13.8</v>
      </c>
      <c r="BN124">
        <v>13.8</v>
      </c>
      <c r="BO124">
        <v>13.8</v>
      </c>
      <c r="BP124">
        <v>13.8</v>
      </c>
      <c r="BQ124">
        <v>13.8</v>
      </c>
      <c r="BR124">
        <v>13.8</v>
      </c>
      <c r="BS124">
        <v>13.8</v>
      </c>
      <c r="BT124" s="8">
        <v>14.6</v>
      </c>
      <c r="BU124">
        <v>14.6</v>
      </c>
      <c r="BV124">
        <v>14.6</v>
      </c>
      <c r="BW124">
        <v>14.6</v>
      </c>
      <c r="BX124">
        <v>14.6</v>
      </c>
      <c r="BY124">
        <v>14.6</v>
      </c>
      <c r="BZ124">
        <v>14.6</v>
      </c>
      <c r="CA124">
        <v>14.6</v>
      </c>
      <c r="CB124">
        <v>14.6</v>
      </c>
      <c r="CC124">
        <v>14.6</v>
      </c>
      <c r="CD124">
        <v>14.6</v>
      </c>
      <c r="CE124">
        <v>14.6</v>
      </c>
    </row>
    <row r="125" spans="1:85" ht="12.75">
      <c r="A125" s="68" t="s">
        <v>73</v>
      </c>
      <c r="B125" s="69" t="s">
        <v>785</v>
      </c>
      <c r="C125" s="69">
        <v>12.7</v>
      </c>
      <c r="D125" s="69">
        <v>12.7</v>
      </c>
      <c r="E125" s="69">
        <v>12.7</v>
      </c>
      <c r="F125" s="69">
        <v>12.7</v>
      </c>
      <c r="G125" s="69">
        <v>12.7</v>
      </c>
      <c r="H125" s="69">
        <v>12.7</v>
      </c>
      <c r="I125" s="70">
        <v>13.3</v>
      </c>
      <c r="J125" s="69">
        <v>13.3</v>
      </c>
      <c r="K125" s="69">
        <v>13.3</v>
      </c>
      <c r="L125" s="69">
        <v>13.3</v>
      </c>
      <c r="M125" s="69">
        <v>13.3</v>
      </c>
      <c r="N125" s="69">
        <v>13.3</v>
      </c>
      <c r="O125" s="69">
        <v>13.3</v>
      </c>
      <c r="P125" s="69">
        <v>13.3</v>
      </c>
      <c r="Q125" s="70">
        <v>13.9</v>
      </c>
      <c r="R125" s="69">
        <v>13.9</v>
      </c>
      <c r="S125" s="69">
        <v>13.9</v>
      </c>
      <c r="T125" s="69">
        <v>13.9</v>
      </c>
      <c r="U125" s="69">
        <v>13.9</v>
      </c>
      <c r="V125" s="69">
        <v>13.9</v>
      </c>
      <c r="W125" s="69">
        <v>13.9</v>
      </c>
      <c r="X125">
        <v>13.9</v>
      </c>
      <c r="Y125">
        <v>13.9</v>
      </c>
      <c r="Z125">
        <v>13.9</v>
      </c>
      <c r="AA125">
        <v>13.9</v>
      </c>
      <c r="AB125">
        <v>13.9</v>
      </c>
      <c r="AC125">
        <v>13.9</v>
      </c>
      <c r="AD125" s="77">
        <v>13</v>
      </c>
      <c r="AE125">
        <v>13</v>
      </c>
      <c r="AF125">
        <v>13</v>
      </c>
      <c r="AG125">
        <v>13</v>
      </c>
      <c r="AH125">
        <v>13</v>
      </c>
      <c r="AI125">
        <v>13</v>
      </c>
      <c r="AJ125" s="77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 s="8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 t="s">
        <v>780</v>
      </c>
      <c r="CG125" t="s">
        <v>914</v>
      </c>
    </row>
    <row r="126" spans="1:85" ht="12.75">
      <c r="A126" s="68" t="s">
        <v>155</v>
      </c>
      <c r="B126" s="69" t="s">
        <v>156</v>
      </c>
      <c r="C126" s="69">
        <v>11.9</v>
      </c>
      <c r="D126" s="69">
        <v>11.9</v>
      </c>
      <c r="E126" s="69">
        <v>11.9</v>
      </c>
      <c r="F126" s="69">
        <v>11.9</v>
      </c>
      <c r="G126" s="69">
        <v>11.9</v>
      </c>
      <c r="H126" s="69">
        <v>11.9</v>
      </c>
      <c r="I126" s="69">
        <v>11.9</v>
      </c>
      <c r="J126" s="69">
        <v>11.9</v>
      </c>
      <c r="K126" s="69">
        <v>11.9</v>
      </c>
      <c r="L126" s="69">
        <v>11.9</v>
      </c>
      <c r="M126" s="69">
        <v>11.9</v>
      </c>
      <c r="N126" s="69">
        <v>11.9</v>
      </c>
      <c r="O126" s="69">
        <v>11.9</v>
      </c>
      <c r="P126" s="69">
        <v>11.9</v>
      </c>
      <c r="Q126" s="69">
        <v>11.9</v>
      </c>
      <c r="R126" s="69">
        <v>11.9</v>
      </c>
      <c r="S126" s="70">
        <v>13.8</v>
      </c>
      <c r="T126" s="69">
        <v>13.8</v>
      </c>
      <c r="U126" s="69">
        <v>13.8</v>
      </c>
      <c r="V126" s="69">
        <v>13.8</v>
      </c>
      <c r="W126" s="69">
        <v>13.8</v>
      </c>
      <c r="X126">
        <v>13.8</v>
      </c>
      <c r="Y126">
        <v>13.8</v>
      </c>
      <c r="Z126">
        <v>13.8</v>
      </c>
      <c r="AA126">
        <v>13.8</v>
      </c>
      <c r="AB126">
        <v>13.8</v>
      </c>
      <c r="AC126">
        <v>13.8</v>
      </c>
      <c r="AD126" s="77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 s="8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 t="s">
        <v>780</v>
      </c>
      <c r="CG126" t="s">
        <v>903</v>
      </c>
    </row>
    <row r="127" spans="1:83" ht="12.75">
      <c r="A127" s="68" t="s">
        <v>159</v>
      </c>
      <c r="B127" s="69" t="s">
        <v>160</v>
      </c>
      <c r="C127" s="69">
        <v>14.4</v>
      </c>
      <c r="D127" s="69">
        <v>14.4</v>
      </c>
      <c r="E127" s="69">
        <v>14.4</v>
      </c>
      <c r="F127" s="69">
        <v>14.4</v>
      </c>
      <c r="G127" s="69">
        <v>14.4</v>
      </c>
      <c r="H127" s="69">
        <v>14.4</v>
      </c>
      <c r="I127" s="69">
        <v>14.4</v>
      </c>
      <c r="J127" s="69">
        <v>14.4</v>
      </c>
      <c r="K127" s="69">
        <v>14.4</v>
      </c>
      <c r="L127" s="69">
        <v>14.4</v>
      </c>
      <c r="M127" s="69">
        <v>14.4</v>
      </c>
      <c r="N127" s="69">
        <v>14.4</v>
      </c>
      <c r="O127" s="69">
        <v>14.4</v>
      </c>
      <c r="P127" s="69">
        <v>14.4</v>
      </c>
      <c r="Q127" s="69">
        <v>14.4</v>
      </c>
      <c r="R127" s="69">
        <v>14.4</v>
      </c>
      <c r="S127" s="69">
        <v>14.4</v>
      </c>
      <c r="T127" s="69">
        <v>14.4</v>
      </c>
      <c r="U127" s="69">
        <v>14.4</v>
      </c>
      <c r="V127" s="69">
        <v>14.4</v>
      </c>
      <c r="W127" s="69">
        <v>14.4</v>
      </c>
      <c r="X127">
        <v>14.4</v>
      </c>
      <c r="Y127">
        <v>14.4</v>
      </c>
      <c r="Z127">
        <v>14.4</v>
      </c>
      <c r="AA127">
        <v>14.4</v>
      </c>
      <c r="AB127">
        <v>14.4</v>
      </c>
      <c r="AC127">
        <v>14.4</v>
      </c>
      <c r="AD127" s="77">
        <v>13.5</v>
      </c>
      <c r="AE127">
        <v>13.5</v>
      </c>
      <c r="AF127">
        <v>13.5</v>
      </c>
      <c r="AG127">
        <v>13.5</v>
      </c>
      <c r="AH127">
        <v>13.5</v>
      </c>
      <c r="AI127">
        <v>13.5</v>
      </c>
      <c r="AJ127">
        <v>13.5</v>
      </c>
      <c r="AK127">
        <v>13.5</v>
      </c>
      <c r="AL127">
        <v>13.5</v>
      </c>
      <c r="AM127">
        <v>13.5</v>
      </c>
      <c r="AN127">
        <v>13.5</v>
      </c>
      <c r="AO127">
        <v>13.5</v>
      </c>
      <c r="AP127">
        <v>13.5</v>
      </c>
      <c r="AQ127">
        <v>13.5</v>
      </c>
      <c r="AR127">
        <v>13.5</v>
      </c>
      <c r="AS127">
        <v>13.5</v>
      </c>
      <c r="AT127">
        <v>13.5</v>
      </c>
      <c r="AU127">
        <v>13.5</v>
      </c>
      <c r="AV127" s="77">
        <v>13.8</v>
      </c>
      <c r="AW127">
        <v>13.8</v>
      </c>
      <c r="AX127">
        <v>13.8</v>
      </c>
      <c r="AY127">
        <v>13.8</v>
      </c>
      <c r="AZ127">
        <v>13.8</v>
      </c>
      <c r="BA127">
        <v>13.8</v>
      </c>
      <c r="BB127">
        <v>13.8</v>
      </c>
      <c r="BC127">
        <v>13.8</v>
      </c>
      <c r="BD127">
        <v>13.8</v>
      </c>
      <c r="BE127">
        <v>13.8</v>
      </c>
      <c r="BF127">
        <v>13.8</v>
      </c>
      <c r="BG127">
        <v>13.8</v>
      </c>
      <c r="BH127">
        <v>13.8</v>
      </c>
      <c r="BI127">
        <v>13.8</v>
      </c>
      <c r="BJ127">
        <v>13.8</v>
      </c>
      <c r="BK127">
        <v>13.8</v>
      </c>
      <c r="BL127">
        <v>13.8</v>
      </c>
      <c r="BM127">
        <v>13.8</v>
      </c>
      <c r="BN127" s="77">
        <v>14.6</v>
      </c>
      <c r="BO127">
        <v>14.6</v>
      </c>
      <c r="BP127">
        <v>14.6</v>
      </c>
      <c r="BQ127">
        <v>14.6</v>
      </c>
      <c r="BR127">
        <v>14.6</v>
      </c>
      <c r="BS127">
        <v>14.6</v>
      </c>
      <c r="BT127" s="8">
        <v>14.6</v>
      </c>
      <c r="BU127">
        <v>14.6</v>
      </c>
      <c r="BV127">
        <v>14.6</v>
      </c>
      <c r="BW127">
        <v>14.6</v>
      </c>
      <c r="BX127">
        <v>14.6</v>
      </c>
      <c r="BY127">
        <v>14.6</v>
      </c>
      <c r="BZ127">
        <v>14.6</v>
      </c>
      <c r="CA127">
        <v>14.6</v>
      </c>
      <c r="CB127">
        <v>14.6</v>
      </c>
      <c r="CC127">
        <v>14.6</v>
      </c>
      <c r="CD127">
        <v>14.6</v>
      </c>
      <c r="CE127">
        <v>14.6</v>
      </c>
    </row>
    <row r="128" spans="1:87" ht="12.75">
      <c r="A128" s="68" t="s">
        <v>136</v>
      </c>
      <c r="B128" s="69" t="s">
        <v>1005</v>
      </c>
      <c r="C128" s="69">
        <v>14.3</v>
      </c>
      <c r="D128" s="69">
        <v>14.3</v>
      </c>
      <c r="E128" s="69">
        <v>14.3</v>
      </c>
      <c r="F128" s="69">
        <v>14.3</v>
      </c>
      <c r="G128" s="69">
        <v>14.3</v>
      </c>
      <c r="H128" s="69">
        <v>14.3</v>
      </c>
      <c r="I128" s="69">
        <v>14.3</v>
      </c>
      <c r="J128" s="69">
        <v>14.3</v>
      </c>
      <c r="K128" s="69">
        <v>14.3</v>
      </c>
      <c r="L128" s="69">
        <v>14.3</v>
      </c>
      <c r="M128" s="69">
        <v>14.3</v>
      </c>
      <c r="N128" s="69">
        <v>14.3</v>
      </c>
      <c r="O128" s="69">
        <v>14.3</v>
      </c>
      <c r="P128" s="69">
        <v>14.3</v>
      </c>
      <c r="Q128" s="69">
        <v>14.3</v>
      </c>
      <c r="R128" s="69">
        <v>14.3</v>
      </c>
      <c r="S128" s="69">
        <v>14.3</v>
      </c>
      <c r="T128" s="169">
        <v>14.3</v>
      </c>
      <c r="U128" s="70">
        <v>13.7</v>
      </c>
      <c r="V128" s="69">
        <v>13.7</v>
      </c>
      <c r="W128" s="69">
        <v>13.7</v>
      </c>
      <c r="X128" s="169">
        <v>13.7</v>
      </c>
      <c r="Y128" s="169">
        <v>13.7</v>
      </c>
      <c r="Z128" s="169">
        <v>13.7</v>
      </c>
      <c r="AA128" s="169">
        <v>13.7</v>
      </c>
      <c r="AB128" s="169">
        <v>13.7</v>
      </c>
      <c r="AC128" s="169">
        <v>13.7</v>
      </c>
      <c r="AD128" s="77">
        <v>12.8</v>
      </c>
      <c r="AE128" s="169">
        <v>12.8</v>
      </c>
      <c r="AF128" s="169">
        <v>12.8</v>
      </c>
      <c r="AG128" s="169">
        <v>12.8</v>
      </c>
      <c r="AH128" s="169">
        <v>12.8</v>
      </c>
      <c r="AI128" s="169">
        <v>12.8</v>
      </c>
      <c r="AJ128" s="79">
        <v>13.4</v>
      </c>
      <c r="AK128" s="78">
        <v>13.4</v>
      </c>
      <c r="AL128" s="78">
        <v>13.4</v>
      </c>
      <c r="AM128" s="78">
        <v>13.4</v>
      </c>
      <c r="AN128" s="78">
        <v>13.4</v>
      </c>
      <c r="AO128" s="78">
        <v>13.4</v>
      </c>
      <c r="AP128" s="78">
        <v>13.4</v>
      </c>
      <c r="AQ128" s="78">
        <v>13.4</v>
      </c>
      <c r="AR128" s="78">
        <v>13.4</v>
      </c>
      <c r="AS128" s="78">
        <v>13.4</v>
      </c>
      <c r="AT128" s="78">
        <v>13.4</v>
      </c>
      <c r="AU128" s="78">
        <v>13.4</v>
      </c>
      <c r="AV128" s="79">
        <v>13.9</v>
      </c>
      <c r="AW128" s="169">
        <v>13.9</v>
      </c>
      <c r="AX128" s="169">
        <v>13.9</v>
      </c>
      <c r="AY128" s="169">
        <v>13.9</v>
      </c>
      <c r="AZ128" s="169">
        <v>13.9</v>
      </c>
      <c r="BA128" s="169">
        <v>13.9</v>
      </c>
      <c r="BB128" s="170">
        <v>13.8</v>
      </c>
      <c r="BC128" s="78">
        <v>13.8</v>
      </c>
      <c r="BD128" s="78">
        <v>13.8</v>
      </c>
      <c r="BE128" s="78">
        <v>13.8</v>
      </c>
      <c r="BF128" s="78">
        <v>13.8</v>
      </c>
      <c r="BG128" s="78">
        <v>13.8</v>
      </c>
      <c r="BH128" s="78">
        <v>13.8</v>
      </c>
      <c r="BI128" s="78">
        <v>13.8</v>
      </c>
      <c r="BJ128" s="78">
        <v>13.8</v>
      </c>
      <c r="BK128" s="78">
        <v>13.8</v>
      </c>
      <c r="BL128" s="78">
        <v>13.8</v>
      </c>
      <c r="BM128" s="78">
        <v>13.8</v>
      </c>
      <c r="BN128" s="79">
        <v>14.6</v>
      </c>
      <c r="BO128" s="78">
        <v>14.6</v>
      </c>
      <c r="BP128" s="78">
        <v>14.6</v>
      </c>
      <c r="BQ128" s="78">
        <v>14.6</v>
      </c>
      <c r="BR128" s="78">
        <v>14.6</v>
      </c>
      <c r="BS128" s="78">
        <v>14.6</v>
      </c>
      <c r="BT128" s="8">
        <v>14.6</v>
      </c>
      <c r="BU128">
        <v>14.6</v>
      </c>
      <c r="BV128">
        <v>14.6</v>
      </c>
      <c r="BW128">
        <v>14.6</v>
      </c>
      <c r="BX128">
        <v>14.6</v>
      </c>
      <c r="BY128">
        <v>14.6</v>
      </c>
      <c r="BZ128">
        <v>14.6</v>
      </c>
      <c r="CA128">
        <v>14.6</v>
      </c>
      <c r="CB128">
        <v>14.6</v>
      </c>
      <c r="CC128">
        <v>14.6</v>
      </c>
      <c r="CD128">
        <v>14.6</v>
      </c>
      <c r="CE128">
        <v>14.6</v>
      </c>
      <c r="CF128" s="169" t="s">
        <v>780</v>
      </c>
      <c r="CG128" s="68" t="s">
        <v>968</v>
      </c>
      <c r="CI128" t="s">
        <v>1006</v>
      </c>
    </row>
    <row r="129" spans="1:83" ht="12.75">
      <c r="A129" s="68" t="s">
        <v>443</v>
      </c>
      <c r="B129" s="69" t="s">
        <v>821</v>
      </c>
      <c r="C129" s="69">
        <v>12.9</v>
      </c>
      <c r="D129" s="69">
        <v>12.9</v>
      </c>
      <c r="E129" s="69">
        <v>12.9</v>
      </c>
      <c r="F129" s="69">
        <v>12.9</v>
      </c>
      <c r="G129" s="69">
        <v>12.9</v>
      </c>
      <c r="H129" s="69">
        <v>12.9</v>
      </c>
      <c r="I129" s="69">
        <v>12.9</v>
      </c>
      <c r="J129" s="69">
        <v>12.9</v>
      </c>
      <c r="K129" s="69">
        <v>12.9</v>
      </c>
      <c r="L129" s="70">
        <v>13.8</v>
      </c>
      <c r="M129" s="69">
        <v>13.8</v>
      </c>
      <c r="N129" s="69">
        <v>13.8</v>
      </c>
      <c r="O129" s="69">
        <v>13.8</v>
      </c>
      <c r="P129" s="69">
        <v>13.8</v>
      </c>
      <c r="Q129" s="69">
        <v>13.8</v>
      </c>
      <c r="R129" s="69">
        <v>13.8</v>
      </c>
      <c r="S129" s="69">
        <v>13.8</v>
      </c>
      <c r="T129" s="69">
        <v>13.8</v>
      </c>
      <c r="U129" s="69">
        <v>13.8</v>
      </c>
      <c r="V129" s="69">
        <v>13.8</v>
      </c>
      <c r="W129" s="69">
        <v>13.8</v>
      </c>
      <c r="X129">
        <v>13.8</v>
      </c>
      <c r="Y129">
        <v>13.8</v>
      </c>
      <c r="Z129">
        <v>13.8</v>
      </c>
      <c r="AA129">
        <v>13.8</v>
      </c>
      <c r="AB129">
        <v>13.8</v>
      </c>
      <c r="AC129">
        <v>13.8</v>
      </c>
      <c r="AD129" s="77">
        <v>12.9</v>
      </c>
      <c r="AE129">
        <v>12.9</v>
      </c>
      <c r="AF129">
        <v>12.9</v>
      </c>
      <c r="AG129">
        <v>12.9</v>
      </c>
      <c r="AH129">
        <v>12.9</v>
      </c>
      <c r="AI129">
        <v>12.9</v>
      </c>
      <c r="AJ129">
        <v>12.9</v>
      </c>
      <c r="AK129">
        <v>12.9</v>
      </c>
      <c r="AL129">
        <v>12.9</v>
      </c>
      <c r="AM129">
        <v>12.9</v>
      </c>
      <c r="AN129">
        <v>12.9</v>
      </c>
      <c r="AO129">
        <v>12.9</v>
      </c>
      <c r="AP129">
        <v>12.9</v>
      </c>
      <c r="AQ129">
        <v>12.9</v>
      </c>
      <c r="AR129">
        <v>12.9</v>
      </c>
      <c r="AS129">
        <v>12.9</v>
      </c>
      <c r="AT129">
        <v>12.9</v>
      </c>
      <c r="AU129">
        <v>12.9</v>
      </c>
      <c r="AV129">
        <v>12.9</v>
      </c>
      <c r="AW129">
        <v>12.9</v>
      </c>
      <c r="AX129">
        <v>12.9</v>
      </c>
      <c r="AY129">
        <v>12.9</v>
      </c>
      <c r="AZ129">
        <v>12.9</v>
      </c>
      <c r="BA129">
        <v>12.9</v>
      </c>
      <c r="BB129">
        <v>12.9</v>
      </c>
      <c r="BC129">
        <v>12.9</v>
      </c>
      <c r="BD129">
        <v>12.9</v>
      </c>
      <c r="BE129">
        <v>12.9</v>
      </c>
      <c r="BF129">
        <v>12.9</v>
      </c>
      <c r="BG129">
        <v>12.9</v>
      </c>
      <c r="BH129" s="77">
        <v>13.5</v>
      </c>
      <c r="BI129">
        <v>13.5</v>
      </c>
      <c r="BJ129">
        <v>13.5</v>
      </c>
      <c r="BK129">
        <v>13.5</v>
      </c>
      <c r="BL129">
        <v>13.5</v>
      </c>
      <c r="BM129">
        <v>13.5</v>
      </c>
      <c r="BN129">
        <v>13.5</v>
      </c>
      <c r="BO129">
        <v>13.5</v>
      </c>
      <c r="BP129">
        <v>13.5</v>
      </c>
      <c r="BQ129">
        <v>13.5</v>
      </c>
      <c r="BR129">
        <v>13.5</v>
      </c>
      <c r="BS129">
        <v>13.5</v>
      </c>
      <c r="BT129" s="8">
        <v>14.6</v>
      </c>
      <c r="BU129">
        <v>14.6</v>
      </c>
      <c r="BV129">
        <v>14.6</v>
      </c>
      <c r="BW129">
        <v>14.6</v>
      </c>
      <c r="BX129">
        <v>14.6</v>
      </c>
      <c r="BY129">
        <v>14.6</v>
      </c>
      <c r="BZ129">
        <v>14.6</v>
      </c>
      <c r="CA129">
        <v>14.6</v>
      </c>
      <c r="CB129">
        <v>14.6</v>
      </c>
      <c r="CC129">
        <v>14.6</v>
      </c>
      <c r="CD129">
        <v>14.6</v>
      </c>
      <c r="CE129">
        <v>14.6</v>
      </c>
    </row>
    <row r="130" spans="1:85" ht="12.75">
      <c r="A130" s="7" t="s">
        <v>161</v>
      </c>
      <c r="B130" s="8" t="s">
        <v>162</v>
      </c>
      <c r="C130" s="8">
        <v>14.2</v>
      </c>
      <c r="D130" s="64">
        <v>15.4</v>
      </c>
      <c r="E130" s="8">
        <v>15.4</v>
      </c>
      <c r="F130" s="8">
        <v>15.4</v>
      </c>
      <c r="G130" s="8">
        <v>15.4</v>
      </c>
      <c r="H130" s="8">
        <v>15.4</v>
      </c>
      <c r="I130" s="8">
        <v>15.4</v>
      </c>
      <c r="J130" s="8">
        <v>15.4</v>
      </c>
      <c r="K130" s="8">
        <v>15.4</v>
      </c>
      <c r="L130" s="8">
        <v>15.4</v>
      </c>
      <c r="M130" s="8">
        <v>15.4</v>
      </c>
      <c r="N130" s="8">
        <v>15.4</v>
      </c>
      <c r="O130" s="8">
        <v>15.4</v>
      </c>
      <c r="P130" s="8">
        <v>15.4</v>
      </c>
      <c r="Q130" s="8">
        <v>15.4</v>
      </c>
      <c r="R130" s="64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8">
        <v>0</v>
      </c>
      <c r="AO130" s="8">
        <v>0</v>
      </c>
      <c r="AP130" s="8">
        <v>0</v>
      </c>
      <c r="AQ130" s="8">
        <v>0</v>
      </c>
      <c r="AR130" s="8">
        <v>0</v>
      </c>
      <c r="AS130" s="8">
        <v>0</v>
      </c>
      <c r="AT130" s="8">
        <v>0</v>
      </c>
      <c r="AU130" s="8">
        <v>0</v>
      </c>
      <c r="AV130" s="8">
        <v>0</v>
      </c>
      <c r="AW130" s="8">
        <v>0</v>
      </c>
      <c r="AX130" s="8">
        <v>0</v>
      </c>
      <c r="AY130" s="8">
        <v>0</v>
      </c>
      <c r="AZ130" s="8">
        <v>0</v>
      </c>
      <c r="BA130" s="8">
        <v>0</v>
      </c>
      <c r="BB130" s="8">
        <v>0</v>
      </c>
      <c r="BC130" s="8">
        <v>0</v>
      </c>
      <c r="BD130" s="8">
        <v>0</v>
      </c>
      <c r="BE130" s="8">
        <v>0</v>
      </c>
      <c r="BF130" s="8">
        <v>0</v>
      </c>
      <c r="BG130" s="8">
        <v>0</v>
      </c>
      <c r="BH130" s="8">
        <v>0</v>
      </c>
      <c r="BI130" s="8">
        <v>0</v>
      </c>
      <c r="BJ130" s="8">
        <v>0</v>
      </c>
      <c r="BK130" s="8">
        <v>0</v>
      </c>
      <c r="BL130" s="8">
        <v>0</v>
      </c>
      <c r="BM130" s="8">
        <v>0</v>
      </c>
      <c r="BN130" s="8">
        <v>0</v>
      </c>
      <c r="BO130" s="8">
        <v>0</v>
      </c>
      <c r="BP130" s="8">
        <v>0</v>
      </c>
      <c r="BQ130" s="8">
        <v>0</v>
      </c>
      <c r="BR130" s="8">
        <v>0</v>
      </c>
      <c r="BS130" s="8">
        <v>0</v>
      </c>
      <c r="BT130" s="8">
        <v>0</v>
      </c>
      <c r="BU130" s="8">
        <v>0</v>
      </c>
      <c r="BV130" s="8">
        <v>0</v>
      </c>
      <c r="BW130" s="8">
        <v>0</v>
      </c>
      <c r="BX130" s="8">
        <v>0</v>
      </c>
      <c r="BY130" s="8">
        <v>0</v>
      </c>
      <c r="BZ130" s="8">
        <v>0</v>
      </c>
      <c r="CA130" s="8">
        <v>0</v>
      </c>
      <c r="CB130" s="8">
        <v>0</v>
      </c>
      <c r="CC130" s="8">
        <v>0</v>
      </c>
      <c r="CD130" s="8">
        <v>0</v>
      </c>
      <c r="CE130" s="8">
        <v>0</v>
      </c>
      <c r="CF130" t="s">
        <v>780</v>
      </c>
      <c r="CG130" t="s">
        <v>864</v>
      </c>
    </row>
    <row r="131" spans="1:85" ht="12.75">
      <c r="A131" s="7" t="s">
        <v>519</v>
      </c>
      <c r="B131" s="8" t="s">
        <v>824</v>
      </c>
      <c r="C131" s="8">
        <v>12.9</v>
      </c>
      <c r="D131" s="8">
        <v>12.9</v>
      </c>
      <c r="E131" s="8">
        <v>12.9</v>
      </c>
      <c r="F131" s="8">
        <v>12.9</v>
      </c>
      <c r="G131" s="8">
        <v>12.9</v>
      </c>
      <c r="H131" s="8">
        <v>12.9</v>
      </c>
      <c r="I131" s="8">
        <v>12.9</v>
      </c>
      <c r="J131" s="8">
        <v>12.9</v>
      </c>
      <c r="K131" s="8">
        <v>12.9</v>
      </c>
      <c r="L131" s="64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  <c r="AQ131" s="8">
        <v>0</v>
      </c>
      <c r="AR131" s="8">
        <v>0</v>
      </c>
      <c r="AS131" s="8">
        <v>0</v>
      </c>
      <c r="AT131" s="8">
        <v>0</v>
      </c>
      <c r="AU131" s="8">
        <v>0</v>
      </c>
      <c r="AV131" s="8">
        <v>0</v>
      </c>
      <c r="AW131" s="8">
        <v>0</v>
      </c>
      <c r="AX131" s="8">
        <v>0</v>
      </c>
      <c r="AY131" s="8">
        <v>0</v>
      </c>
      <c r="AZ131" s="8">
        <v>0</v>
      </c>
      <c r="BA131" s="8">
        <v>0</v>
      </c>
      <c r="BB131" s="8">
        <v>0</v>
      </c>
      <c r="BC131" s="8">
        <v>0</v>
      </c>
      <c r="BD131" s="8">
        <v>0</v>
      </c>
      <c r="BE131" s="8">
        <v>0</v>
      </c>
      <c r="BF131" s="8">
        <v>0</v>
      </c>
      <c r="BG131" s="8">
        <v>0</v>
      </c>
      <c r="BH131" s="8">
        <v>0</v>
      </c>
      <c r="BI131" s="8">
        <v>0</v>
      </c>
      <c r="BJ131" s="8">
        <v>0</v>
      </c>
      <c r="BK131" s="8">
        <v>0</v>
      </c>
      <c r="BL131" s="8">
        <v>0</v>
      </c>
      <c r="BM131" s="8">
        <v>0</v>
      </c>
      <c r="BN131" s="8">
        <v>0</v>
      </c>
      <c r="BO131" s="8">
        <v>0</v>
      </c>
      <c r="BP131" s="8">
        <v>0</v>
      </c>
      <c r="BQ131" s="8">
        <v>0</v>
      </c>
      <c r="BR131" s="8">
        <v>0</v>
      </c>
      <c r="BS131" s="8">
        <v>0</v>
      </c>
      <c r="BT131" s="8">
        <v>0</v>
      </c>
      <c r="BU131" s="8">
        <v>0</v>
      </c>
      <c r="BV131" s="8">
        <v>0</v>
      </c>
      <c r="BW131" s="8">
        <v>0</v>
      </c>
      <c r="BX131" s="8">
        <v>0</v>
      </c>
      <c r="BY131" s="8">
        <v>0</v>
      </c>
      <c r="BZ131" s="8">
        <v>0</v>
      </c>
      <c r="CA131" s="8">
        <v>0</v>
      </c>
      <c r="CB131" s="8">
        <v>0</v>
      </c>
      <c r="CC131" s="8">
        <v>0</v>
      </c>
      <c r="CD131" s="8">
        <v>0</v>
      </c>
      <c r="CE131" s="8">
        <v>0</v>
      </c>
      <c r="CF131" t="s">
        <v>780</v>
      </c>
      <c r="CG131" t="s">
        <v>840</v>
      </c>
    </row>
    <row r="132" spans="1:83" ht="12.75">
      <c r="A132" s="68" t="s">
        <v>165</v>
      </c>
      <c r="B132" s="69" t="s">
        <v>166</v>
      </c>
      <c r="C132" s="69">
        <v>12.9</v>
      </c>
      <c r="D132" s="69">
        <v>12.9</v>
      </c>
      <c r="E132" s="69">
        <v>12.9</v>
      </c>
      <c r="F132" s="70">
        <v>13.9</v>
      </c>
      <c r="G132" s="69">
        <v>13.9</v>
      </c>
      <c r="H132" s="69">
        <v>13.9</v>
      </c>
      <c r="I132" s="69">
        <v>13.9</v>
      </c>
      <c r="J132" s="69">
        <v>13.9</v>
      </c>
      <c r="K132" s="69">
        <v>13.9</v>
      </c>
      <c r="L132" s="69">
        <v>13.9</v>
      </c>
      <c r="M132" s="69">
        <v>13.9</v>
      </c>
      <c r="N132" s="69">
        <v>13.9</v>
      </c>
      <c r="O132" s="69">
        <v>13.9</v>
      </c>
      <c r="P132" s="69">
        <v>13.9</v>
      </c>
      <c r="Q132" s="69">
        <v>13.9</v>
      </c>
      <c r="R132" s="69">
        <v>13.9</v>
      </c>
      <c r="S132" s="69">
        <v>13.9</v>
      </c>
      <c r="T132" s="69">
        <v>13.9</v>
      </c>
      <c r="U132" s="69">
        <v>13.9</v>
      </c>
      <c r="V132" s="69">
        <v>13.9</v>
      </c>
      <c r="W132" s="69">
        <v>13.9</v>
      </c>
      <c r="X132">
        <v>13.9</v>
      </c>
      <c r="Y132">
        <v>13.9</v>
      </c>
      <c r="Z132">
        <v>13.9</v>
      </c>
      <c r="AA132">
        <v>13.9</v>
      </c>
      <c r="AB132">
        <v>13.9</v>
      </c>
      <c r="AC132">
        <v>13.9</v>
      </c>
      <c r="AD132" s="81">
        <v>12.6</v>
      </c>
      <c r="AE132">
        <v>12.6</v>
      </c>
      <c r="AF132">
        <v>12.6</v>
      </c>
      <c r="AG132">
        <v>12.6</v>
      </c>
      <c r="AH132">
        <v>12.6</v>
      </c>
      <c r="AI132">
        <v>12.6</v>
      </c>
      <c r="AJ132">
        <v>12.6</v>
      </c>
      <c r="AK132">
        <v>12.6</v>
      </c>
      <c r="AL132">
        <v>12.6</v>
      </c>
      <c r="AM132">
        <v>12.6</v>
      </c>
      <c r="AN132">
        <v>12.6</v>
      </c>
      <c r="AO132">
        <v>12.6</v>
      </c>
      <c r="AP132">
        <v>12.6</v>
      </c>
      <c r="AQ132">
        <v>12.6</v>
      </c>
      <c r="AR132">
        <v>12.6</v>
      </c>
      <c r="AS132">
        <v>12.6</v>
      </c>
      <c r="AT132">
        <v>12.6</v>
      </c>
      <c r="AU132">
        <v>12.6</v>
      </c>
      <c r="AV132">
        <v>12.6</v>
      </c>
      <c r="AW132">
        <v>12.6</v>
      </c>
      <c r="AX132">
        <v>12.6</v>
      </c>
      <c r="AY132">
        <v>12.6</v>
      </c>
      <c r="AZ132">
        <v>12.6</v>
      </c>
      <c r="BA132">
        <v>12.6</v>
      </c>
      <c r="BB132">
        <v>12.6</v>
      </c>
      <c r="BC132">
        <v>12.6</v>
      </c>
      <c r="BD132">
        <v>12.6</v>
      </c>
      <c r="BE132">
        <v>12.6</v>
      </c>
      <c r="BF132">
        <v>12.6</v>
      </c>
      <c r="BG132">
        <v>12.6</v>
      </c>
      <c r="BH132">
        <v>12.6</v>
      </c>
      <c r="BI132">
        <v>12.6</v>
      </c>
      <c r="BJ132">
        <v>12.6</v>
      </c>
      <c r="BK132">
        <v>12.6</v>
      </c>
      <c r="BL132">
        <v>12.6</v>
      </c>
      <c r="BM132">
        <v>12.6</v>
      </c>
      <c r="BN132">
        <v>12.6</v>
      </c>
      <c r="BO132">
        <v>12.6</v>
      </c>
      <c r="BP132">
        <v>12.6</v>
      </c>
      <c r="BQ132">
        <v>12.6</v>
      </c>
      <c r="BR132">
        <v>12.6</v>
      </c>
      <c r="BS132">
        <v>12.6</v>
      </c>
      <c r="BT132" s="8">
        <v>14.6</v>
      </c>
      <c r="BU132">
        <v>14.6</v>
      </c>
      <c r="BV132">
        <v>14.6</v>
      </c>
      <c r="BW132">
        <v>14.6</v>
      </c>
      <c r="BX132">
        <v>14.6</v>
      </c>
      <c r="BY132">
        <v>14.6</v>
      </c>
      <c r="BZ132">
        <v>14.6</v>
      </c>
      <c r="CA132">
        <v>14.6</v>
      </c>
      <c r="CB132">
        <v>14.6</v>
      </c>
      <c r="CC132">
        <v>14.6</v>
      </c>
      <c r="CD132">
        <v>14.6</v>
      </c>
      <c r="CE132">
        <v>14.6</v>
      </c>
    </row>
    <row r="133" spans="1:83" ht="12.75">
      <c r="A133" s="68" t="s">
        <v>167</v>
      </c>
      <c r="B133" s="69" t="s">
        <v>168</v>
      </c>
      <c r="C133" s="69">
        <v>12.9</v>
      </c>
      <c r="D133" s="69">
        <v>12.9</v>
      </c>
      <c r="E133" s="69">
        <v>12.9</v>
      </c>
      <c r="F133" s="70">
        <v>13.9</v>
      </c>
      <c r="G133" s="69">
        <v>13.9</v>
      </c>
      <c r="H133" s="69">
        <v>13.9</v>
      </c>
      <c r="I133" s="69">
        <v>13.9</v>
      </c>
      <c r="J133" s="69">
        <v>13.9</v>
      </c>
      <c r="K133" s="69">
        <v>13.9</v>
      </c>
      <c r="L133" s="69">
        <v>13.9</v>
      </c>
      <c r="M133" s="69">
        <v>13.9</v>
      </c>
      <c r="N133" s="69">
        <v>13.9</v>
      </c>
      <c r="O133" s="69">
        <v>13.9</v>
      </c>
      <c r="P133" s="69">
        <v>13.9</v>
      </c>
      <c r="Q133" s="69">
        <v>13.9</v>
      </c>
      <c r="R133" s="69">
        <v>13.9</v>
      </c>
      <c r="S133" s="69">
        <v>13.9</v>
      </c>
      <c r="T133" s="69">
        <v>13.9</v>
      </c>
      <c r="U133" s="69">
        <v>13.9</v>
      </c>
      <c r="V133" s="69">
        <v>13.9</v>
      </c>
      <c r="W133" s="69">
        <v>13.9</v>
      </c>
      <c r="X133">
        <v>13.9</v>
      </c>
      <c r="Y133">
        <v>13.9</v>
      </c>
      <c r="Z133">
        <v>13.9</v>
      </c>
      <c r="AA133">
        <v>13.9</v>
      </c>
      <c r="AB133">
        <v>13.9</v>
      </c>
      <c r="AC133">
        <v>13.9</v>
      </c>
      <c r="AD133" s="81">
        <v>12.6</v>
      </c>
      <c r="AE133">
        <v>12.6</v>
      </c>
      <c r="AF133">
        <v>12.6</v>
      </c>
      <c r="AG133">
        <v>12.6</v>
      </c>
      <c r="AH133">
        <v>12.6</v>
      </c>
      <c r="AI133">
        <v>12.6</v>
      </c>
      <c r="AJ133">
        <v>12.6</v>
      </c>
      <c r="AK133">
        <v>12.6</v>
      </c>
      <c r="AL133">
        <v>12.6</v>
      </c>
      <c r="AM133">
        <v>12.6</v>
      </c>
      <c r="AN133">
        <v>12.6</v>
      </c>
      <c r="AO133">
        <v>12.6</v>
      </c>
      <c r="AP133">
        <v>12.6</v>
      </c>
      <c r="AQ133">
        <v>12.6</v>
      </c>
      <c r="AR133">
        <v>12.6</v>
      </c>
      <c r="AS133">
        <v>12.6</v>
      </c>
      <c r="AT133">
        <v>12.6</v>
      </c>
      <c r="AU133">
        <v>12.6</v>
      </c>
      <c r="AV133">
        <v>12.6</v>
      </c>
      <c r="AW133">
        <v>12.6</v>
      </c>
      <c r="AX133">
        <v>12.6</v>
      </c>
      <c r="AY133">
        <v>12.6</v>
      </c>
      <c r="AZ133">
        <v>12.6</v>
      </c>
      <c r="BA133">
        <v>12.6</v>
      </c>
      <c r="BB133">
        <v>12.6</v>
      </c>
      <c r="BC133">
        <v>12.6</v>
      </c>
      <c r="BD133">
        <v>12.6</v>
      </c>
      <c r="BE133">
        <v>12.6</v>
      </c>
      <c r="BF133">
        <v>12.6</v>
      </c>
      <c r="BG133">
        <v>12.6</v>
      </c>
      <c r="BH133">
        <v>12.6</v>
      </c>
      <c r="BI133">
        <v>12.6</v>
      </c>
      <c r="BJ133">
        <v>12.6</v>
      </c>
      <c r="BK133">
        <v>12.6</v>
      </c>
      <c r="BL133">
        <v>12.6</v>
      </c>
      <c r="BM133">
        <v>12.6</v>
      </c>
      <c r="BN133">
        <v>12.6</v>
      </c>
      <c r="BO133">
        <v>12.6</v>
      </c>
      <c r="BP133">
        <v>12.6</v>
      </c>
      <c r="BQ133">
        <v>12.6</v>
      </c>
      <c r="BR133">
        <v>12.6</v>
      </c>
      <c r="BS133">
        <v>12.6</v>
      </c>
      <c r="BT133" s="8">
        <v>14.6</v>
      </c>
      <c r="BU133">
        <v>14.6</v>
      </c>
      <c r="BV133">
        <v>14.6</v>
      </c>
      <c r="BW133">
        <v>14.6</v>
      </c>
      <c r="BX133">
        <v>14.6</v>
      </c>
      <c r="BY133">
        <v>14.6</v>
      </c>
      <c r="BZ133">
        <v>14.6</v>
      </c>
      <c r="CA133">
        <v>14.6</v>
      </c>
      <c r="CB133">
        <v>14.6</v>
      </c>
      <c r="CC133">
        <v>14.6</v>
      </c>
      <c r="CD133">
        <v>14.6</v>
      </c>
      <c r="CE133">
        <v>14.6</v>
      </c>
    </row>
    <row r="134" spans="1:83" ht="12.75">
      <c r="A134" s="7" t="s">
        <v>169</v>
      </c>
      <c r="B134" s="8" t="s">
        <v>170</v>
      </c>
      <c r="C134" s="8">
        <v>13.5</v>
      </c>
      <c r="D134" s="8">
        <v>13.5</v>
      </c>
      <c r="E134" s="8">
        <v>13.5</v>
      </c>
      <c r="F134" s="8">
        <v>13.5</v>
      </c>
      <c r="G134" s="8">
        <v>13.5</v>
      </c>
      <c r="H134" s="8">
        <v>13.5</v>
      </c>
      <c r="I134" s="8">
        <v>13.5</v>
      </c>
      <c r="J134" s="8">
        <v>13.5</v>
      </c>
      <c r="K134" s="8">
        <v>13.5</v>
      </c>
      <c r="L134" s="8">
        <v>13.5</v>
      </c>
      <c r="M134" s="8">
        <v>13.5</v>
      </c>
      <c r="N134" s="8">
        <v>13.5</v>
      </c>
      <c r="O134" s="8">
        <v>13.5</v>
      </c>
      <c r="P134" s="8">
        <v>13.5</v>
      </c>
      <c r="Q134" s="8">
        <v>13.5</v>
      </c>
      <c r="R134" s="8">
        <v>13.5</v>
      </c>
      <c r="S134" s="8">
        <v>13.5</v>
      </c>
      <c r="T134" s="8">
        <v>13.5</v>
      </c>
      <c r="U134" s="8">
        <v>13.5</v>
      </c>
      <c r="V134" s="8">
        <v>13.5</v>
      </c>
      <c r="W134" s="8">
        <v>13.5</v>
      </c>
      <c r="X134">
        <v>13.5</v>
      </c>
      <c r="Y134">
        <v>13.5</v>
      </c>
      <c r="Z134">
        <v>13.5</v>
      </c>
      <c r="AA134">
        <v>13.5</v>
      </c>
      <c r="AB134">
        <v>13.5</v>
      </c>
      <c r="AC134">
        <v>13.5</v>
      </c>
      <c r="AD134" s="77">
        <v>12.6</v>
      </c>
      <c r="AE134">
        <v>12.6</v>
      </c>
      <c r="AF134">
        <v>12.6</v>
      </c>
      <c r="AG134">
        <v>12.6</v>
      </c>
      <c r="AH134">
        <v>12.6</v>
      </c>
      <c r="AI134">
        <v>12.6</v>
      </c>
      <c r="AJ134">
        <v>12.6</v>
      </c>
      <c r="AK134">
        <v>12.6</v>
      </c>
      <c r="AL134">
        <v>12.6</v>
      </c>
      <c r="AM134">
        <v>12.6</v>
      </c>
      <c r="AN134">
        <v>12.6</v>
      </c>
      <c r="AO134">
        <v>12.6</v>
      </c>
      <c r="AP134">
        <v>12.6</v>
      </c>
      <c r="AQ134">
        <v>12.6</v>
      </c>
      <c r="AR134">
        <v>12.6</v>
      </c>
      <c r="AS134">
        <v>12.6</v>
      </c>
      <c r="AT134">
        <v>12.6</v>
      </c>
      <c r="AU134">
        <v>12.6</v>
      </c>
      <c r="AV134">
        <v>12.6</v>
      </c>
      <c r="AW134">
        <v>12.6</v>
      </c>
      <c r="AX134">
        <v>12.6</v>
      </c>
      <c r="AY134" s="77">
        <v>13</v>
      </c>
      <c r="AZ134">
        <v>13</v>
      </c>
      <c r="BA134">
        <v>13</v>
      </c>
      <c r="BB134">
        <v>13</v>
      </c>
      <c r="BC134">
        <v>13</v>
      </c>
      <c r="BD134">
        <v>13</v>
      </c>
      <c r="BE134">
        <v>13</v>
      </c>
      <c r="BF134">
        <v>13</v>
      </c>
      <c r="BG134">
        <v>13</v>
      </c>
      <c r="BH134" s="77">
        <v>14.2</v>
      </c>
      <c r="BI134">
        <v>14.2</v>
      </c>
      <c r="BJ134">
        <v>14.2</v>
      </c>
      <c r="BK134">
        <v>14.2</v>
      </c>
      <c r="BL134">
        <v>14.2</v>
      </c>
      <c r="BM134">
        <v>14.2</v>
      </c>
      <c r="BN134">
        <v>14.2</v>
      </c>
      <c r="BO134">
        <v>14.2</v>
      </c>
      <c r="BP134" s="77">
        <v>15.2</v>
      </c>
      <c r="BQ134">
        <v>15.2</v>
      </c>
      <c r="BR134">
        <v>15.2</v>
      </c>
      <c r="BS134">
        <v>15.2</v>
      </c>
      <c r="BT134" s="8">
        <v>14.6</v>
      </c>
      <c r="BU134">
        <v>14.6</v>
      </c>
      <c r="BV134">
        <v>14.6</v>
      </c>
      <c r="BW134">
        <v>14.6</v>
      </c>
      <c r="BX134">
        <v>14.6</v>
      </c>
      <c r="BY134">
        <v>14.6</v>
      </c>
      <c r="BZ134">
        <v>14.6</v>
      </c>
      <c r="CA134">
        <v>14.6</v>
      </c>
      <c r="CB134">
        <v>14.6</v>
      </c>
      <c r="CC134">
        <v>14.6</v>
      </c>
      <c r="CD134">
        <v>14.6</v>
      </c>
      <c r="CE134">
        <v>14.6</v>
      </c>
    </row>
    <row r="135" spans="1:83" ht="12.75">
      <c r="A135" s="7" t="s">
        <v>171</v>
      </c>
      <c r="B135" s="8" t="s">
        <v>172</v>
      </c>
      <c r="C135" s="8">
        <v>13.5</v>
      </c>
      <c r="D135" s="8">
        <v>13.5</v>
      </c>
      <c r="E135" s="8">
        <v>13.5</v>
      </c>
      <c r="F135" s="8">
        <v>13.5</v>
      </c>
      <c r="G135" s="8">
        <v>13.5</v>
      </c>
      <c r="H135" s="8">
        <v>13.5</v>
      </c>
      <c r="I135" s="8">
        <v>13.5</v>
      </c>
      <c r="J135" s="8">
        <v>13.5</v>
      </c>
      <c r="K135" s="8">
        <v>13.5</v>
      </c>
      <c r="L135" s="8">
        <v>13.5</v>
      </c>
      <c r="M135" s="8">
        <v>13.5</v>
      </c>
      <c r="N135" s="8">
        <v>13.5</v>
      </c>
      <c r="O135" s="8">
        <v>13.5</v>
      </c>
      <c r="P135" s="8">
        <v>13.5</v>
      </c>
      <c r="Q135" s="8">
        <v>13.5</v>
      </c>
      <c r="R135" s="8">
        <v>13.5</v>
      </c>
      <c r="S135" s="8">
        <v>13.5</v>
      </c>
      <c r="T135" s="8">
        <v>13.5</v>
      </c>
      <c r="U135" s="8">
        <v>13.5</v>
      </c>
      <c r="V135" s="8">
        <v>13.5</v>
      </c>
      <c r="W135" s="8">
        <v>13.5</v>
      </c>
      <c r="X135">
        <v>13.5</v>
      </c>
      <c r="Y135">
        <v>13.5</v>
      </c>
      <c r="Z135">
        <v>13.5</v>
      </c>
      <c r="AA135">
        <v>13.5</v>
      </c>
      <c r="AB135">
        <v>13.5</v>
      </c>
      <c r="AC135">
        <v>13.5</v>
      </c>
      <c r="AD135" s="77">
        <v>12.6</v>
      </c>
      <c r="AE135">
        <v>12.6</v>
      </c>
      <c r="AF135">
        <v>12.6</v>
      </c>
      <c r="AG135">
        <v>12.6</v>
      </c>
      <c r="AH135">
        <v>12.6</v>
      </c>
      <c r="AI135">
        <v>12.6</v>
      </c>
      <c r="AJ135">
        <v>12.6</v>
      </c>
      <c r="AK135">
        <v>12.6</v>
      </c>
      <c r="AL135">
        <v>12.6</v>
      </c>
      <c r="AM135">
        <v>12.6</v>
      </c>
      <c r="AN135">
        <v>12.6</v>
      </c>
      <c r="AO135">
        <v>12.6</v>
      </c>
      <c r="AP135">
        <v>12.6</v>
      </c>
      <c r="AQ135">
        <v>12.6</v>
      </c>
      <c r="AR135">
        <v>12.6</v>
      </c>
      <c r="AS135">
        <v>12.6</v>
      </c>
      <c r="AT135">
        <v>12.6</v>
      </c>
      <c r="AU135">
        <v>12.6</v>
      </c>
      <c r="AV135">
        <v>12.6</v>
      </c>
      <c r="AW135">
        <v>12.6</v>
      </c>
      <c r="AX135">
        <v>12.6</v>
      </c>
      <c r="AY135" s="77">
        <v>13</v>
      </c>
      <c r="AZ135">
        <v>13</v>
      </c>
      <c r="BA135">
        <v>13</v>
      </c>
      <c r="BB135">
        <v>13</v>
      </c>
      <c r="BC135">
        <v>13</v>
      </c>
      <c r="BD135">
        <v>13</v>
      </c>
      <c r="BE135">
        <v>13</v>
      </c>
      <c r="BF135">
        <v>13</v>
      </c>
      <c r="BG135">
        <v>13</v>
      </c>
      <c r="BH135" s="77">
        <v>14.2</v>
      </c>
      <c r="BI135">
        <v>14.2</v>
      </c>
      <c r="BJ135">
        <v>14.2</v>
      </c>
      <c r="BK135">
        <v>14.2</v>
      </c>
      <c r="BL135">
        <v>14.2</v>
      </c>
      <c r="BM135">
        <v>14.2</v>
      </c>
      <c r="BN135">
        <v>14.2</v>
      </c>
      <c r="BO135">
        <v>14.2</v>
      </c>
      <c r="BP135" s="77">
        <v>15.2</v>
      </c>
      <c r="BQ135">
        <v>15.2</v>
      </c>
      <c r="BR135">
        <v>15.2</v>
      </c>
      <c r="BS135">
        <v>15.2</v>
      </c>
      <c r="BT135" s="8">
        <v>14.6</v>
      </c>
      <c r="BU135">
        <v>14.6</v>
      </c>
      <c r="BV135">
        <v>14.6</v>
      </c>
      <c r="BW135">
        <v>14.6</v>
      </c>
      <c r="BX135">
        <v>14.6</v>
      </c>
      <c r="BY135">
        <v>14.6</v>
      </c>
      <c r="BZ135">
        <v>14.6</v>
      </c>
      <c r="CA135">
        <v>14.6</v>
      </c>
      <c r="CB135">
        <v>14.6</v>
      </c>
      <c r="CC135">
        <v>14.6</v>
      </c>
      <c r="CD135">
        <v>14.6</v>
      </c>
      <c r="CE135">
        <v>14.6</v>
      </c>
    </row>
    <row r="136" spans="1:83" ht="12.75">
      <c r="A136" s="68" t="s">
        <v>175</v>
      </c>
      <c r="B136" s="69" t="s">
        <v>176</v>
      </c>
      <c r="C136" s="69">
        <v>13.4</v>
      </c>
      <c r="D136" s="69">
        <v>13.4</v>
      </c>
      <c r="E136" s="69">
        <v>13.4</v>
      </c>
      <c r="F136" s="69">
        <v>13.4</v>
      </c>
      <c r="G136" s="69">
        <v>13.4</v>
      </c>
      <c r="H136" s="69">
        <v>13.4</v>
      </c>
      <c r="I136" s="69">
        <v>13.4</v>
      </c>
      <c r="J136" s="69">
        <v>13.4</v>
      </c>
      <c r="K136" s="69">
        <v>13.4</v>
      </c>
      <c r="L136" s="69">
        <v>13.4</v>
      </c>
      <c r="M136" s="69">
        <v>13.4</v>
      </c>
      <c r="N136" s="69">
        <v>13.4</v>
      </c>
      <c r="O136" s="69">
        <v>13.4</v>
      </c>
      <c r="P136" s="69">
        <v>13.4</v>
      </c>
      <c r="Q136" s="69">
        <v>13.4</v>
      </c>
      <c r="R136" s="70">
        <v>13.9</v>
      </c>
      <c r="S136" s="69">
        <v>13.9</v>
      </c>
      <c r="T136" s="69">
        <v>13.9</v>
      </c>
      <c r="U136" s="69">
        <v>13.9</v>
      </c>
      <c r="V136" s="69">
        <v>13.9</v>
      </c>
      <c r="W136" s="69">
        <v>13.9</v>
      </c>
      <c r="X136">
        <v>13.9</v>
      </c>
      <c r="Y136">
        <v>13.9</v>
      </c>
      <c r="Z136">
        <v>13.9</v>
      </c>
      <c r="AA136">
        <v>13.9</v>
      </c>
      <c r="AB136">
        <v>13.9</v>
      </c>
      <c r="AC136">
        <v>13.9</v>
      </c>
      <c r="AD136" s="77">
        <v>13</v>
      </c>
      <c r="AE136">
        <v>13</v>
      </c>
      <c r="AF136">
        <v>13</v>
      </c>
      <c r="AG136">
        <v>13</v>
      </c>
      <c r="AH136">
        <v>13</v>
      </c>
      <c r="AI136">
        <v>13</v>
      </c>
      <c r="AJ136">
        <v>13</v>
      </c>
      <c r="AK136">
        <v>13</v>
      </c>
      <c r="AL136">
        <v>13</v>
      </c>
      <c r="AM136">
        <v>13</v>
      </c>
      <c r="AN136">
        <v>13</v>
      </c>
      <c r="AO136">
        <v>13</v>
      </c>
      <c r="AP136">
        <v>13</v>
      </c>
      <c r="AQ136">
        <v>13</v>
      </c>
      <c r="AR136">
        <v>13</v>
      </c>
      <c r="AS136">
        <v>13</v>
      </c>
      <c r="AT136">
        <v>13</v>
      </c>
      <c r="AU136">
        <v>13</v>
      </c>
      <c r="AV136" s="77">
        <v>13.6</v>
      </c>
      <c r="AW136">
        <v>13.6</v>
      </c>
      <c r="AX136">
        <v>13.6</v>
      </c>
      <c r="AY136">
        <v>13.6</v>
      </c>
      <c r="AZ136">
        <v>13.6</v>
      </c>
      <c r="BA136">
        <v>13.6</v>
      </c>
      <c r="BB136">
        <v>13.6</v>
      </c>
      <c r="BC136">
        <v>13.6</v>
      </c>
      <c r="BD136">
        <v>13.6</v>
      </c>
      <c r="BE136">
        <v>13.6</v>
      </c>
      <c r="BF136">
        <v>13.6</v>
      </c>
      <c r="BG136">
        <v>13.6</v>
      </c>
      <c r="BH136" s="77">
        <v>13.8</v>
      </c>
      <c r="BI136">
        <v>13.8</v>
      </c>
      <c r="BJ136">
        <v>13.8</v>
      </c>
      <c r="BK136">
        <v>13.8</v>
      </c>
      <c r="BL136">
        <v>13.8</v>
      </c>
      <c r="BM136">
        <v>13.8</v>
      </c>
      <c r="BN136">
        <v>13.8</v>
      </c>
      <c r="BO136">
        <v>13.8</v>
      </c>
      <c r="BP136">
        <v>13.8</v>
      </c>
      <c r="BQ136" s="77">
        <v>14.4</v>
      </c>
      <c r="BR136">
        <v>14.4</v>
      </c>
      <c r="BS136">
        <v>14.4</v>
      </c>
      <c r="BT136" s="8">
        <v>14.6</v>
      </c>
      <c r="BU136">
        <v>14.6</v>
      </c>
      <c r="BV136">
        <v>14.6</v>
      </c>
      <c r="BW136">
        <v>14.6</v>
      </c>
      <c r="BX136">
        <v>14.6</v>
      </c>
      <c r="BY136">
        <v>14.6</v>
      </c>
      <c r="BZ136">
        <v>14.6</v>
      </c>
      <c r="CA136">
        <v>14.6</v>
      </c>
      <c r="CB136">
        <v>14.6</v>
      </c>
      <c r="CC136">
        <v>14.6</v>
      </c>
      <c r="CD136">
        <v>14.6</v>
      </c>
      <c r="CE136">
        <v>14.6</v>
      </c>
    </row>
    <row r="137" spans="1:83" ht="12.75">
      <c r="A137" s="68" t="s">
        <v>177</v>
      </c>
      <c r="B137" s="69" t="s">
        <v>178</v>
      </c>
      <c r="C137" s="69">
        <v>13.4</v>
      </c>
      <c r="D137" s="69">
        <v>13.4</v>
      </c>
      <c r="E137" s="69">
        <v>13.4</v>
      </c>
      <c r="F137" s="69">
        <v>13.4</v>
      </c>
      <c r="G137" s="69">
        <v>13.4</v>
      </c>
      <c r="H137" s="69">
        <v>13.4</v>
      </c>
      <c r="I137" s="69">
        <v>13.4</v>
      </c>
      <c r="J137" s="69">
        <v>13.4</v>
      </c>
      <c r="K137" s="69">
        <v>13.4</v>
      </c>
      <c r="L137" s="69">
        <v>13.4</v>
      </c>
      <c r="M137" s="69">
        <v>13.4</v>
      </c>
      <c r="N137" s="69">
        <v>13.4</v>
      </c>
      <c r="O137" s="69">
        <v>13.4</v>
      </c>
      <c r="P137" s="69">
        <v>13.4</v>
      </c>
      <c r="Q137" s="69">
        <v>13.4</v>
      </c>
      <c r="R137" s="70">
        <v>13.9</v>
      </c>
      <c r="S137" s="69">
        <v>13.9</v>
      </c>
      <c r="T137" s="69">
        <v>13.9</v>
      </c>
      <c r="U137" s="69">
        <v>13.9</v>
      </c>
      <c r="V137" s="69">
        <v>13.9</v>
      </c>
      <c r="W137" s="69">
        <v>13.9</v>
      </c>
      <c r="X137">
        <v>13.9</v>
      </c>
      <c r="Y137">
        <v>13.9</v>
      </c>
      <c r="Z137">
        <v>13.9</v>
      </c>
      <c r="AA137">
        <v>13.9</v>
      </c>
      <c r="AB137">
        <v>13.9</v>
      </c>
      <c r="AC137">
        <v>13.9</v>
      </c>
      <c r="AD137" s="77">
        <v>13</v>
      </c>
      <c r="AE137">
        <v>13</v>
      </c>
      <c r="AF137">
        <v>13</v>
      </c>
      <c r="AG137">
        <v>13</v>
      </c>
      <c r="AH137">
        <v>13</v>
      </c>
      <c r="AI137">
        <v>13</v>
      </c>
      <c r="AJ137">
        <v>13</v>
      </c>
      <c r="AK137">
        <v>13</v>
      </c>
      <c r="AL137">
        <v>13</v>
      </c>
      <c r="AM137">
        <v>13</v>
      </c>
      <c r="AN137">
        <v>13</v>
      </c>
      <c r="AO137">
        <v>13</v>
      </c>
      <c r="AP137">
        <v>13</v>
      </c>
      <c r="AQ137">
        <v>13</v>
      </c>
      <c r="AR137">
        <v>13</v>
      </c>
      <c r="AS137">
        <v>13</v>
      </c>
      <c r="AT137">
        <v>13</v>
      </c>
      <c r="AU137">
        <v>13</v>
      </c>
      <c r="AV137" s="77">
        <v>13.6</v>
      </c>
      <c r="AW137">
        <v>13.6</v>
      </c>
      <c r="AX137">
        <v>13.6</v>
      </c>
      <c r="AY137">
        <v>13.6</v>
      </c>
      <c r="AZ137">
        <v>13.6</v>
      </c>
      <c r="BA137">
        <v>13.6</v>
      </c>
      <c r="BB137">
        <v>13.6</v>
      </c>
      <c r="BC137">
        <v>13.6</v>
      </c>
      <c r="BD137">
        <v>13.6</v>
      </c>
      <c r="BE137">
        <v>13.6</v>
      </c>
      <c r="BF137">
        <v>13.6</v>
      </c>
      <c r="BG137">
        <v>13.6</v>
      </c>
      <c r="BH137" s="77">
        <v>13.8</v>
      </c>
      <c r="BI137">
        <v>13.8</v>
      </c>
      <c r="BJ137">
        <v>13.8</v>
      </c>
      <c r="BK137">
        <v>13.8</v>
      </c>
      <c r="BL137">
        <v>13.8</v>
      </c>
      <c r="BM137">
        <v>13.8</v>
      </c>
      <c r="BN137">
        <v>13.8</v>
      </c>
      <c r="BO137">
        <v>13.8</v>
      </c>
      <c r="BP137">
        <v>13.8</v>
      </c>
      <c r="BQ137" s="77">
        <v>14.4</v>
      </c>
      <c r="BR137">
        <v>14.4</v>
      </c>
      <c r="BS137">
        <v>14.4</v>
      </c>
      <c r="BT137" s="8">
        <v>14.6</v>
      </c>
      <c r="BU137">
        <v>14.6</v>
      </c>
      <c r="BV137">
        <v>14.6</v>
      </c>
      <c r="BW137">
        <v>14.6</v>
      </c>
      <c r="BX137">
        <v>14.6</v>
      </c>
      <c r="BY137">
        <v>14.6</v>
      </c>
      <c r="BZ137">
        <v>14.6</v>
      </c>
      <c r="CA137">
        <v>14.6</v>
      </c>
      <c r="CB137">
        <v>14.6</v>
      </c>
      <c r="CC137">
        <v>14.6</v>
      </c>
      <c r="CD137">
        <v>14.6</v>
      </c>
      <c r="CE137">
        <v>14.6</v>
      </c>
    </row>
    <row r="138" spans="1:85" ht="12.75">
      <c r="A138" s="68" t="s">
        <v>96</v>
      </c>
      <c r="B138" s="69" t="s">
        <v>947</v>
      </c>
      <c r="C138" s="69">
        <v>12.5</v>
      </c>
      <c r="D138" s="69">
        <v>12.5</v>
      </c>
      <c r="E138" s="69">
        <v>12.5</v>
      </c>
      <c r="F138" s="69">
        <v>12.5</v>
      </c>
      <c r="G138" s="69">
        <v>12.5</v>
      </c>
      <c r="H138" s="69">
        <v>12.5</v>
      </c>
      <c r="I138" s="69">
        <v>12.5</v>
      </c>
      <c r="J138" s="69">
        <v>12.5</v>
      </c>
      <c r="K138" s="69">
        <v>12.5</v>
      </c>
      <c r="L138" s="69">
        <v>12.5</v>
      </c>
      <c r="M138" s="69">
        <v>12.5</v>
      </c>
      <c r="N138" s="69">
        <v>12.5</v>
      </c>
      <c r="O138" s="69">
        <v>12.5</v>
      </c>
      <c r="P138" s="69">
        <v>12.5</v>
      </c>
      <c r="Q138" s="69">
        <v>12.5</v>
      </c>
      <c r="R138" s="69">
        <v>12.5</v>
      </c>
      <c r="S138" s="70">
        <v>13.3</v>
      </c>
      <c r="T138" s="69">
        <v>13.3</v>
      </c>
      <c r="U138" s="69">
        <v>13.3</v>
      </c>
      <c r="V138" s="69">
        <v>13.3</v>
      </c>
      <c r="W138" s="69">
        <v>13.3</v>
      </c>
      <c r="X138">
        <v>13.3</v>
      </c>
      <c r="Y138">
        <v>13.3</v>
      </c>
      <c r="Z138">
        <v>13.3</v>
      </c>
      <c r="AA138">
        <v>13.3</v>
      </c>
      <c r="AB138">
        <v>13.3</v>
      </c>
      <c r="AC138">
        <v>13.3</v>
      </c>
      <c r="AD138" s="81">
        <v>12</v>
      </c>
      <c r="AE138">
        <v>12</v>
      </c>
      <c r="AF138">
        <v>12</v>
      </c>
      <c r="AG138">
        <v>12</v>
      </c>
      <c r="AH138">
        <v>12</v>
      </c>
      <c r="AI138">
        <v>12</v>
      </c>
      <c r="AJ138">
        <v>12</v>
      </c>
      <c r="AK138" s="77">
        <v>12.5</v>
      </c>
      <c r="AL138">
        <v>12.5</v>
      </c>
      <c r="AM138">
        <v>12.5</v>
      </c>
      <c r="AN138">
        <v>12.5</v>
      </c>
      <c r="AO138">
        <v>12.5</v>
      </c>
      <c r="AP138">
        <v>12.5</v>
      </c>
      <c r="AQ138">
        <v>12.5</v>
      </c>
      <c r="AR138">
        <v>12.5</v>
      </c>
      <c r="AS138">
        <v>12.5</v>
      </c>
      <c r="AT138">
        <v>12.5</v>
      </c>
      <c r="AU138">
        <v>12.5</v>
      </c>
      <c r="AV138" s="77">
        <v>12.9</v>
      </c>
      <c r="AW138">
        <v>12.9</v>
      </c>
      <c r="AX138">
        <v>12.9</v>
      </c>
      <c r="AY138">
        <v>12.9</v>
      </c>
      <c r="AZ138">
        <v>12.9</v>
      </c>
      <c r="BA138">
        <v>12.9</v>
      </c>
      <c r="BB138">
        <v>12.9</v>
      </c>
      <c r="BC138">
        <v>12.9</v>
      </c>
      <c r="BD138">
        <v>12.9</v>
      </c>
      <c r="BE138">
        <v>12.9</v>
      </c>
      <c r="BF138">
        <v>12.9</v>
      </c>
      <c r="BG138" s="77">
        <v>13.8</v>
      </c>
      <c r="BH138">
        <v>13.8</v>
      </c>
      <c r="BI138">
        <v>13.8</v>
      </c>
      <c r="BJ138">
        <v>13.8</v>
      </c>
      <c r="BK138">
        <v>13.8</v>
      </c>
      <c r="BL138">
        <v>13.8</v>
      </c>
      <c r="BM138">
        <v>13.8</v>
      </c>
      <c r="BN138">
        <v>13.8</v>
      </c>
      <c r="BO138">
        <v>13.8</v>
      </c>
      <c r="BP138">
        <v>13.8</v>
      </c>
      <c r="BQ138">
        <v>13.8</v>
      </c>
      <c r="BR138">
        <v>13.8</v>
      </c>
      <c r="BS138">
        <v>13.8</v>
      </c>
      <c r="BT138" s="8">
        <v>14.6</v>
      </c>
      <c r="BU138">
        <v>14.6</v>
      </c>
      <c r="BV138">
        <v>14.6</v>
      </c>
      <c r="BW138">
        <v>14.6</v>
      </c>
      <c r="BX138">
        <v>14.6</v>
      </c>
      <c r="BY138">
        <v>14.6</v>
      </c>
      <c r="BZ138">
        <v>14.6</v>
      </c>
      <c r="CA138">
        <v>14.6</v>
      </c>
      <c r="CB138">
        <v>14.6</v>
      </c>
      <c r="CC138">
        <v>14.6</v>
      </c>
      <c r="CD138">
        <v>14.6</v>
      </c>
      <c r="CE138">
        <v>14.6</v>
      </c>
      <c r="CG138" t="s">
        <v>783</v>
      </c>
    </row>
    <row r="139" spans="1:83" ht="12.75">
      <c r="A139" s="68" t="s">
        <v>343</v>
      </c>
      <c r="B139" s="69" t="s">
        <v>814</v>
      </c>
      <c r="C139" s="69">
        <v>12.9</v>
      </c>
      <c r="D139" s="69">
        <v>12.9</v>
      </c>
      <c r="E139" s="69">
        <v>12.9</v>
      </c>
      <c r="F139" s="69">
        <v>12.9</v>
      </c>
      <c r="G139" s="69">
        <v>12.9</v>
      </c>
      <c r="H139" s="69">
        <v>12.9</v>
      </c>
      <c r="I139" s="69">
        <v>12.9</v>
      </c>
      <c r="J139" s="69">
        <v>12.9</v>
      </c>
      <c r="K139" s="69">
        <v>12.9</v>
      </c>
      <c r="L139" s="69">
        <v>12.9</v>
      </c>
      <c r="M139" s="69">
        <v>12.9</v>
      </c>
      <c r="N139" s="69">
        <v>12.9</v>
      </c>
      <c r="O139" s="69">
        <v>12.9</v>
      </c>
      <c r="P139" s="69">
        <v>12.9</v>
      </c>
      <c r="Q139" s="69">
        <v>12.9</v>
      </c>
      <c r="R139" s="70">
        <v>13.4</v>
      </c>
      <c r="S139" s="69">
        <v>13.4</v>
      </c>
      <c r="T139" s="69">
        <v>13.4</v>
      </c>
      <c r="U139" s="69">
        <v>13.4</v>
      </c>
      <c r="V139" s="69">
        <v>13.4</v>
      </c>
      <c r="W139" s="69">
        <v>13.4</v>
      </c>
      <c r="X139">
        <v>13.4</v>
      </c>
      <c r="Y139">
        <v>13.4</v>
      </c>
      <c r="Z139">
        <v>13.4</v>
      </c>
      <c r="AA139">
        <v>13.4</v>
      </c>
      <c r="AB139">
        <v>13.4</v>
      </c>
      <c r="AC139">
        <v>13.4</v>
      </c>
      <c r="AD139" s="77">
        <v>12.5</v>
      </c>
      <c r="AE139">
        <v>12.5</v>
      </c>
      <c r="AF139">
        <v>12.5</v>
      </c>
      <c r="AG139">
        <v>12.5</v>
      </c>
      <c r="AH139">
        <v>12.5</v>
      </c>
      <c r="AI139">
        <v>12.5</v>
      </c>
      <c r="AJ139" s="77">
        <v>12.7</v>
      </c>
      <c r="AK139">
        <v>12.7</v>
      </c>
      <c r="AL139">
        <v>12.7</v>
      </c>
      <c r="AM139">
        <v>12.7</v>
      </c>
      <c r="AN139">
        <v>12.7</v>
      </c>
      <c r="AO139">
        <v>12.7</v>
      </c>
      <c r="AP139">
        <v>12.7</v>
      </c>
      <c r="AQ139">
        <v>12.7</v>
      </c>
      <c r="AR139">
        <v>12.7</v>
      </c>
      <c r="AS139" s="81">
        <v>12.4</v>
      </c>
      <c r="AT139">
        <v>12.4</v>
      </c>
      <c r="AU139">
        <v>12.4</v>
      </c>
      <c r="AV139">
        <v>12.4</v>
      </c>
      <c r="AW139">
        <v>12.4</v>
      </c>
      <c r="AX139">
        <v>12.4</v>
      </c>
      <c r="AY139">
        <v>12.4</v>
      </c>
      <c r="AZ139" s="77">
        <v>12.8</v>
      </c>
      <c r="BA139">
        <v>12.8</v>
      </c>
      <c r="BB139">
        <v>12.8</v>
      </c>
      <c r="BC139">
        <v>12.8</v>
      </c>
      <c r="BD139">
        <v>12.8</v>
      </c>
      <c r="BE139">
        <v>12.8</v>
      </c>
      <c r="BF139">
        <v>12.8</v>
      </c>
      <c r="BG139">
        <v>12.8</v>
      </c>
      <c r="BH139">
        <v>12.8</v>
      </c>
      <c r="BI139">
        <v>12.8</v>
      </c>
      <c r="BJ139">
        <v>12.8</v>
      </c>
      <c r="BK139">
        <v>12.8</v>
      </c>
      <c r="BL139">
        <v>12.8</v>
      </c>
      <c r="BM139">
        <v>12.8</v>
      </c>
      <c r="BN139">
        <v>12.8</v>
      </c>
      <c r="BO139">
        <v>12.8</v>
      </c>
      <c r="BP139">
        <v>12.8</v>
      </c>
      <c r="BQ139">
        <v>12.8</v>
      </c>
      <c r="BR139">
        <v>12.8</v>
      </c>
      <c r="BS139">
        <v>12.8</v>
      </c>
      <c r="BT139" s="8">
        <v>14.6</v>
      </c>
      <c r="BU139">
        <v>14.6</v>
      </c>
      <c r="BV139">
        <v>14.6</v>
      </c>
      <c r="BW139">
        <v>14.6</v>
      </c>
      <c r="BX139">
        <v>14.6</v>
      </c>
      <c r="BY139">
        <v>14.6</v>
      </c>
      <c r="BZ139">
        <v>14.6</v>
      </c>
      <c r="CA139">
        <v>14.6</v>
      </c>
      <c r="CB139">
        <v>14.6</v>
      </c>
      <c r="CC139">
        <v>14.6</v>
      </c>
      <c r="CD139">
        <v>14.6</v>
      </c>
      <c r="CE139">
        <v>14.6</v>
      </c>
    </row>
    <row r="140" spans="1:83" ht="12.75">
      <c r="A140" s="68" t="s">
        <v>344</v>
      </c>
      <c r="B140" s="69" t="s">
        <v>815</v>
      </c>
      <c r="C140" s="69">
        <v>12.9</v>
      </c>
      <c r="D140" s="69">
        <v>12.9</v>
      </c>
      <c r="E140" s="69">
        <v>12.9</v>
      </c>
      <c r="F140" s="69">
        <v>12.9</v>
      </c>
      <c r="G140" s="69">
        <v>12.9</v>
      </c>
      <c r="H140" s="69">
        <v>12.9</v>
      </c>
      <c r="I140" s="69">
        <v>12.9</v>
      </c>
      <c r="J140" s="69">
        <v>12.9</v>
      </c>
      <c r="K140" s="69">
        <v>12.9</v>
      </c>
      <c r="L140" s="69">
        <v>12.9</v>
      </c>
      <c r="M140" s="69">
        <v>12.9</v>
      </c>
      <c r="N140" s="69">
        <v>12.9</v>
      </c>
      <c r="O140" s="69">
        <v>12.9</v>
      </c>
      <c r="P140" s="69">
        <v>12.9</v>
      </c>
      <c r="Q140" s="69">
        <v>12.9</v>
      </c>
      <c r="R140" s="70">
        <v>13.4</v>
      </c>
      <c r="S140" s="69">
        <v>13.4</v>
      </c>
      <c r="T140" s="69">
        <v>13.4</v>
      </c>
      <c r="U140" s="69">
        <v>13.4</v>
      </c>
      <c r="V140" s="69">
        <v>13.4</v>
      </c>
      <c r="W140" s="69">
        <v>13.4</v>
      </c>
      <c r="X140">
        <v>13.4</v>
      </c>
      <c r="Y140">
        <v>13.4</v>
      </c>
      <c r="Z140">
        <v>13.4</v>
      </c>
      <c r="AA140">
        <v>13.4</v>
      </c>
      <c r="AB140">
        <v>13.4</v>
      </c>
      <c r="AC140">
        <v>13.4</v>
      </c>
      <c r="AD140" s="77">
        <v>12.5</v>
      </c>
      <c r="AE140">
        <v>12.5</v>
      </c>
      <c r="AF140">
        <v>12.5</v>
      </c>
      <c r="AG140">
        <v>12.5</v>
      </c>
      <c r="AH140">
        <v>12.5</v>
      </c>
      <c r="AI140">
        <v>12.5</v>
      </c>
      <c r="AJ140" s="77">
        <v>12.7</v>
      </c>
      <c r="AK140">
        <v>12.7</v>
      </c>
      <c r="AL140">
        <v>12.7</v>
      </c>
      <c r="AM140">
        <v>12.7</v>
      </c>
      <c r="AN140">
        <v>12.7</v>
      </c>
      <c r="AO140">
        <v>12.7</v>
      </c>
      <c r="AP140">
        <v>12.7</v>
      </c>
      <c r="AQ140">
        <v>12.7</v>
      </c>
      <c r="AR140">
        <v>12.7</v>
      </c>
      <c r="AS140" s="81">
        <v>12.4</v>
      </c>
      <c r="AT140">
        <v>12.4</v>
      </c>
      <c r="AU140">
        <v>12.4</v>
      </c>
      <c r="AV140">
        <v>12.4</v>
      </c>
      <c r="AW140">
        <v>12.4</v>
      </c>
      <c r="AX140">
        <v>12.4</v>
      </c>
      <c r="AY140">
        <v>12.4</v>
      </c>
      <c r="AZ140" s="77">
        <v>12.8</v>
      </c>
      <c r="BA140">
        <v>12.8</v>
      </c>
      <c r="BB140">
        <v>12.8</v>
      </c>
      <c r="BC140">
        <v>12.8</v>
      </c>
      <c r="BD140">
        <v>12.8</v>
      </c>
      <c r="BE140">
        <v>12.8</v>
      </c>
      <c r="BF140">
        <v>12.8</v>
      </c>
      <c r="BG140">
        <v>12.8</v>
      </c>
      <c r="BH140">
        <v>12.8</v>
      </c>
      <c r="BI140">
        <v>12.8</v>
      </c>
      <c r="BJ140">
        <v>12.8</v>
      </c>
      <c r="BK140">
        <v>12.8</v>
      </c>
      <c r="BL140">
        <v>12.8</v>
      </c>
      <c r="BM140">
        <v>12.8</v>
      </c>
      <c r="BN140">
        <v>12.8</v>
      </c>
      <c r="BO140">
        <v>12.8</v>
      </c>
      <c r="BP140">
        <v>12.8</v>
      </c>
      <c r="BQ140">
        <v>12.8</v>
      </c>
      <c r="BR140">
        <v>12.8</v>
      </c>
      <c r="BS140">
        <v>12.8</v>
      </c>
      <c r="BT140" s="8">
        <v>14.6</v>
      </c>
      <c r="BU140">
        <v>14.6</v>
      </c>
      <c r="BV140">
        <v>14.6</v>
      </c>
      <c r="BW140">
        <v>14.6</v>
      </c>
      <c r="BX140">
        <v>14.6</v>
      </c>
      <c r="BY140">
        <v>14.6</v>
      </c>
      <c r="BZ140">
        <v>14.6</v>
      </c>
      <c r="CA140">
        <v>14.6</v>
      </c>
      <c r="CB140">
        <v>14.6</v>
      </c>
      <c r="CC140">
        <v>14.6</v>
      </c>
      <c r="CD140">
        <v>14.6</v>
      </c>
      <c r="CE140">
        <v>14.6</v>
      </c>
    </row>
    <row r="141" spans="1:83" ht="12.75">
      <c r="A141" s="68" t="s">
        <v>179</v>
      </c>
      <c r="B141" s="69" t="s">
        <v>180</v>
      </c>
      <c r="C141" s="69">
        <v>11.8</v>
      </c>
      <c r="D141" s="69">
        <v>11.8</v>
      </c>
      <c r="E141" s="69">
        <v>11.8</v>
      </c>
      <c r="F141" s="69">
        <v>11.8</v>
      </c>
      <c r="G141" s="69">
        <v>11.8</v>
      </c>
      <c r="H141" s="69">
        <v>11.8</v>
      </c>
      <c r="I141" s="69">
        <v>11.8</v>
      </c>
      <c r="J141" s="69">
        <v>11.8</v>
      </c>
      <c r="K141" s="69">
        <v>11.8</v>
      </c>
      <c r="L141" s="70">
        <v>12.7</v>
      </c>
      <c r="M141" s="69">
        <v>12.7</v>
      </c>
      <c r="N141" s="69">
        <v>12.7</v>
      </c>
      <c r="O141" s="69">
        <v>12.7</v>
      </c>
      <c r="P141" s="69">
        <v>12.7</v>
      </c>
      <c r="Q141" s="69">
        <v>12.7</v>
      </c>
      <c r="R141" s="69">
        <v>12.7</v>
      </c>
      <c r="S141" s="69">
        <v>12.7</v>
      </c>
      <c r="T141" s="70">
        <v>13.3</v>
      </c>
      <c r="U141" s="69">
        <v>13.3</v>
      </c>
      <c r="V141" s="69">
        <v>13.3</v>
      </c>
      <c r="W141" s="69">
        <v>13.3</v>
      </c>
      <c r="X141">
        <v>13.3</v>
      </c>
      <c r="Y141">
        <v>13.3</v>
      </c>
      <c r="Z141">
        <v>13.3</v>
      </c>
      <c r="AA141">
        <v>13.3</v>
      </c>
      <c r="AB141">
        <v>13.3</v>
      </c>
      <c r="AC141">
        <v>13.3</v>
      </c>
      <c r="AD141" s="77">
        <v>12.4</v>
      </c>
      <c r="AE141">
        <v>12.4</v>
      </c>
      <c r="AF141">
        <v>12.4</v>
      </c>
      <c r="AG141">
        <v>12.4</v>
      </c>
      <c r="AH141">
        <v>12.4</v>
      </c>
      <c r="AI141">
        <v>12.4</v>
      </c>
      <c r="AJ141">
        <v>12.4</v>
      </c>
      <c r="AK141">
        <v>12.4</v>
      </c>
      <c r="AL141">
        <v>12.4</v>
      </c>
      <c r="AM141">
        <v>12.4</v>
      </c>
      <c r="AN141">
        <v>12.4</v>
      </c>
      <c r="AO141">
        <v>12.4</v>
      </c>
      <c r="AP141">
        <v>12.4</v>
      </c>
      <c r="AQ141">
        <v>12.4</v>
      </c>
      <c r="AR141">
        <v>12.4</v>
      </c>
      <c r="AS141">
        <v>12.4</v>
      </c>
      <c r="AT141">
        <v>12.4</v>
      </c>
      <c r="AU141">
        <v>12.4</v>
      </c>
      <c r="AV141">
        <v>12.4</v>
      </c>
      <c r="AW141">
        <v>12.4</v>
      </c>
      <c r="AX141">
        <v>12.4</v>
      </c>
      <c r="AY141">
        <v>12.4</v>
      </c>
      <c r="AZ141">
        <v>12.4</v>
      </c>
      <c r="BA141">
        <v>12.4</v>
      </c>
      <c r="BB141">
        <v>12.4</v>
      </c>
      <c r="BC141">
        <v>12.4</v>
      </c>
      <c r="BD141">
        <v>12.4</v>
      </c>
      <c r="BE141">
        <v>12.4</v>
      </c>
      <c r="BF141">
        <v>12.4</v>
      </c>
      <c r="BG141">
        <v>12.4</v>
      </c>
      <c r="BH141" s="77">
        <v>12.6</v>
      </c>
      <c r="BI141">
        <v>12.6</v>
      </c>
      <c r="BJ141">
        <v>12.6</v>
      </c>
      <c r="BK141">
        <v>12.6</v>
      </c>
      <c r="BL141">
        <v>12.6</v>
      </c>
      <c r="BM141">
        <v>12.6</v>
      </c>
      <c r="BN141">
        <v>12.6</v>
      </c>
      <c r="BO141">
        <v>12.6</v>
      </c>
      <c r="BP141">
        <v>12.6</v>
      </c>
      <c r="BQ141">
        <v>12.6</v>
      </c>
      <c r="BR141">
        <v>12.6</v>
      </c>
      <c r="BS141">
        <v>12.6</v>
      </c>
      <c r="BT141" s="8">
        <v>14.6</v>
      </c>
      <c r="BU141">
        <v>14.6</v>
      </c>
      <c r="BV141">
        <v>14.6</v>
      </c>
      <c r="BW141">
        <v>14.6</v>
      </c>
      <c r="BX141">
        <v>14.6</v>
      </c>
      <c r="BY141">
        <v>14.6</v>
      </c>
      <c r="BZ141">
        <v>14.6</v>
      </c>
      <c r="CA141">
        <v>14.6</v>
      </c>
      <c r="CB141">
        <v>14.6</v>
      </c>
      <c r="CC141">
        <v>14.6</v>
      </c>
      <c r="CD141">
        <v>14.6</v>
      </c>
      <c r="CE141">
        <v>14.6</v>
      </c>
    </row>
    <row r="142" spans="1:85" ht="12.75">
      <c r="A142" s="68" t="s">
        <v>181</v>
      </c>
      <c r="B142" s="69" t="s">
        <v>182</v>
      </c>
      <c r="C142" s="69">
        <v>13.9</v>
      </c>
      <c r="D142" s="69">
        <v>13.9</v>
      </c>
      <c r="E142" s="69">
        <v>13.9</v>
      </c>
      <c r="F142" s="69">
        <v>13.9</v>
      </c>
      <c r="G142" s="69">
        <v>13.9</v>
      </c>
      <c r="H142" s="69">
        <v>13.9</v>
      </c>
      <c r="I142" s="69">
        <v>13.9</v>
      </c>
      <c r="J142" s="69">
        <v>13.9</v>
      </c>
      <c r="K142" s="69">
        <v>13.9</v>
      </c>
      <c r="L142" s="70">
        <v>0</v>
      </c>
      <c r="M142" s="69">
        <v>0</v>
      </c>
      <c r="N142" s="69">
        <v>0</v>
      </c>
      <c r="O142" s="69">
        <v>0</v>
      </c>
      <c r="P142" s="69">
        <v>0</v>
      </c>
      <c r="Q142" s="69">
        <v>0</v>
      </c>
      <c r="R142" s="69">
        <v>0</v>
      </c>
      <c r="S142" s="69">
        <v>0</v>
      </c>
      <c r="T142" s="69">
        <v>0</v>
      </c>
      <c r="U142" s="69">
        <v>0</v>
      </c>
      <c r="V142" s="69">
        <v>0</v>
      </c>
      <c r="W142" s="69">
        <v>0</v>
      </c>
      <c r="X142" s="69">
        <v>0</v>
      </c>
      <c r="Y142" s="69">
        <v>0</v>
      </c>
      <c r="Z142" s="69">
        <v>0</v>
      </c>
      <c r="AA142" s="69">
        <v>0</v>
      </c>
      <c r="AB142" s="69">
        <v>0</v>
      </c>
      <c r="AC142" s="69">
        <v>0</v>
      </c>
      <c r="AD142" s="69">
        <v>0</v>
      </c>
      <c r="AE142" s="69">
        <v>0</v>
      </c>
      <c r="AF142" s="69">
        <v>0</v>
      </c>
      <c r="AG142" s="69">
        <v>0</v>
      </c>
      <c r="AH142" s="69">
        <v>0</v>
      </c>
      <c r="AI142" s="69">
        <v>0</v>
      </c>
      <c r="AJ142" s="69">
        <v>0</v>
      </c>
      <c r="AK142" s="69">
        <v>0</v>
      </c>
      <c r="AL142" s="69">
        <v>0</v>
      </c>
      <c r="AM142" s="69">
        <v>0</v>
      </c>
      <c r="AN142" s="69">
        <v>0</v>
      </c>
      <c r="AO142" s="69">
        <v>0</v>
      </c>
      <c r="AP142" s="69">
        <v>0</v>
      </c>
      <c r="AQ142" s="69">
        <v>0</v>
      </c>
      <c r="AR142" s="69">
        <v>0</v>
      </c>
      <c r="AS142" s="69">
        <v>0</v>
      </c>
      <c r="AT142" s="69">
        <v>0</v>
      </c>
      <c r="AU142" s="69">
        <v>0</v>
      </c>
      <c r="AV142" s="69">
        <v>0</v>
      </c>
      <c r="AW142" s="69">
        <v>0</v>
      </c>
      <c r="AX142" s="69">
        <v>0</v>
      </c>
      <c r="AY142" s="69">
        <v>0</v>
      </c>
      <c r="AZ142" s="69">
        <v>0</v>
      </c>
      <c r="BA142" s="69">
        <v>0</v>
      </c>
      <c r="BB142" s="69">
        <v>0</v>
      </c>
      <c r="BC142" s="69">
        <v>0</v>
      </c>
      <c r="BD142" s="69">
        <v>0</v>
      </c>
      <c r="BE142" s="69">
        <v>0</v>
      </c>
      <c r="BF142" s="69">
        <v>0</v>
      </c>
      <c r="BG142" s="69">
        <v>0</v>
      </c>
      <c r="BH142" s="69">
        <v>0</v>
      </c>
      <c r="BI142" s="69">
        <v>0</v>
      </c>
      <c r="BJ142" s="69">
        <v>0</v>
      </c>
      <c r="BK142" s="69">
        <v>0</v>
      </c>
      <c r="BL142" s="69">
        <v>0</v>
      </c>
      <c r="BM142" s="69">
        <v>0</v>
      </c>
      <c r="BN142" s="69">
        <v>0</v>
      </c>
      <c r="BO142" s="69">
        <v>0</v>
      </c>
      <c r="BP142" s="69">
        <v>0</v>
      </c>
      <c r="BQ142" s="69">
        <v>0</v>
      </c>
      <c r="BR142" s="69">
        <v>0</v>
      </c>
      <c r="BS142" s="69">
        <v>0</v>
      </c>
      <c r="BT142" s="8">
        <v>0</v>
      </c>
      <c r="BU142" s="69">
        <v>0</v>
      </c>
      <c r="BV142" s="69">
        <v>0</v>
      </c>
      <c r="BW142" s="69">
        <v>0</v>
      </c>
      <c r="BX142" s="69">
        <v>0</v>
      </c>
      <c r="BY142" s="69">
        <v>0</v>
      </c>
      <c r="BZ142" s="69">
        <v>0</v>
      </c>
      <c r="CA142" s="69">
        <v>0</v>
      </c>
      <c r="CB142" s="69">
        <v>0</v>
      </c>
      <c r="CC142" s="69">
        <v>0</v>
      </c>
      <c r="CD142" s="69">
        <v>0</v>
      </c>
      <c r="CE142" s="69">
        <v>0</v>
      </c>
      <c r="CF142" t="s">
        <v>780</v>
      </c>
      <c r="CG142" t="s">
        <v>838</v>
      </c>
    </row>
    <row r="143" spans="1:85" ht="12.75">
      <c r="A143" s="68" t="s">
        <v>183</v>
      </c>
      <c r="B143" s="69" t="s">
        <v>184</v>
      </c>
      <c r="C143" s="69">
        <v>13.8</v>
      </c>
      <c r="D143" s="69">
        <v>13.8</v>
      </c>
      <c r="E143" s="69">
        <v>13.8</v>
      </c>
      <c r="F143" s="69">
        <v>13.8</v>
      </c>
      <c r="G143" s="69">
        <v>13.8</v>
      </c>
      <c r="H143" s="69">
        <v>13.8</v>
      </c>
      <c r="I143" s="69">
        <v>13.8</v>
      </c>
      <c r="J143" s="69">
        <v>13.8</v>
      </c>
      <c r="K143" s="69">
        <v>13.8</v>
      </c>
      <c r="L143" s="69">
        <v>13.8</v>
      </c>
      <c r="M143" s="69">
        <v>13.8</v>
      </c>
      <c r="N143" s="69">
        <v>13.8</v>
      </c>
      <c r="O143" s="69">
        <v>13.8</v>
      </c>
      <c r="P143" s="69">
        <v>13.8</v>
      </c>
      <c r="Q143" s="69">
        <v>13.8</v>
      </c>
      <c r="R143" s="69">
        <v>13.8</v>
      </c>
      <c r="S143" s="69">
        <v>13.8</v>
      </c>
      <c r="T143" s="69">
        <v>13.8</v>
      </c>
      <c r="U143" s="69">
        <v>13.8</v>
      </c>
      <c r="V143" s="69">
        <v>13.8</v>
      </c>
      <c r="W143" s="69">
        <v>13.8</v>
      </c>
      <c r="X143" s="77">
        <v>14.2</v>
      </c>
      <c r="Y143">
        <v>14.2</v>
      </c>
      <c r="Z143">
        <v>14.2</v>
      </c>
      <c r="AA143">
        <v>14.2</v>
      </c>
      <c r="AB143">
        <v>14.2</v>
      </c>
      <c r="AC143">
        <v>14.2</v>
      </c>
      <c r="AD143" s="77">
        <v>13.3</v>
      </c>
      <c r="AE143">
        <v>13.3</v>
      </c>
      <c r="AF143">
        <v>13.3</v>
      </c>
      <c r="AG143">
        <v>13.3</v>
      </c>
      <c r="AH143">
        <v>13.3</v>
      </c>
      <c r="AI143">
        <v>13.3</v>
      </c>
      <c r="AJ143">
        <v>13.3</v>
      </c>
      <c r="AK143">
        <v>13.3</v>
      </c>
      <c r="AL143">
        <v>13.3</v>
      </c>
      <c r="AM143">
        <v>13.3</v>
      </c>
      <c r="AN143">
        <v>13.3</v>
      </c>
      <c r="AO143">
        <v>13.3</v>
      </c>
      <c r="AP143">
        <v>13.3</v>
      </c>
      <c r="AQ143">
        <v>13.3</v>
      </c>
      <c r="AR143">
        <v>13.3</v>
      </c>
      <c r="AS143">
        <v>13.3</v>
      </c>
      <c r="AT143">
        <v>13.3</v>
      </c>
      <c r="AU143">
        <v>13.3</v>
      </c>
      <c r="AV143" s="77">
        <v>0</v>
      </c>
      <c r="AW143" s="69">
        <v>0</v>
      </c>
      <c r="AX143" s="69">
        <v>0</v>
      </c>
      <c r="AY143" s="69">
        <v>0</v>
      </c>
      <c r="AZ143" s="69">
        <v>0</v>
      </c>
      <c r="BA143" s="69">
        <v>0</v>
      </c>
      <c r="BB143" s="69">
        <v>0</v>
      </c>
      <c r="BC143" s="69">
        <v>0</v>
      </c>
      <c r="BD143" s="69">
        <v>0</v>
      </c>
      <c r="BE143" s="69">
        <v>0</v>
      </c>
      <c r="BF143" s="69">
        <v>0</v>
      </c>
      <c r="BG143" s="69">
        <v>0</v>
      </c>
      <c r="BH143" s="69">
        <v>0</v>
      </c>
      <c r="BI143" s="69">
        <v>0</v>
      </c>
      <c r="BJ143" s="69">
        <v>0</v>
      </c>
      <c r="BK143" s="69">
        <v>0</v>
      </c>
      <c r="BL143" s="69">
        <v>0</v>
      </c>
      <c r="BM143" s="69">
        <v>0</v>
      </c>
      <c r="BN143" s="69">
        <v>0</v>
      </c>
      <c r="BO143" s="69">
        <v>0</v>
      </c>
      <c r="BP143" s="69">
        <v>0</v>
      </c>
      <c r="BQ143" s="69">
        <v>0</v>
      </c>
      <c r="BR143" s="69">
        <v>0</v>
      </c>
      <c r="BS143" s="69">
        <v>0</v>
      </c>
      <c r="BT143" s="8">
        <v>0</v>
      </c>
      <c r="BU143" s="69">
        <v>0</v>
      </c>
      <c r="BV143" s="69">
        <v>0</v>
      </c>
      <c r="BW143" s="69">
        <v>0</v>
      </c>
      <c r="BX143" s="69">
        <v>0</v>
      </c>
      <c r="BY143" s="69">
        <v>0</v>
      </c>
      <c r="BZ143" s="69">
        <v>0</v>
      </c>
      <c r="CA143" s="69">
        <v>0</v>
      </c>
      <c r="CB143" s="69">
        <v>0</v>
      </c>
      <c r="CC143" s="69">
        <v>0</v>
      </c>
      <c r="CD143" s="69">
        <v>0</v>
      </c>
      <c r="CE143" s="69">
        <v>0</v>
      </c>
      <c r="CF143" t="s">
        <v>780</v>
      </c>
      <c r="CG143" t="s">
        <v>844</v>
      </c>
    </row>
    <row r="144" spans="1:83" ht="12.75">
      <c r="A144" s="7" t="s">
        <v>454</v>
      </c>
      <c r="B144" s="8" t="s">
        <v>952</v>
      </c>
      <c r="C144" s="8">
        <v>13.4</v>
      </c>
      <c r="D144" s="8">
        <v>13.4</v>
      </c>
      <c r="E144" s="8">
        <v>13.4</v>
      </c>
      <c r="F144" s="8">
        <v>13.4</v>
      </c>
      <c r="G144" s="8">
        <v>13.4</v>
      </c>
      <c r="H144" s="8">
        <v>13.4</v>
      </c>
      <c r="I144" s="8">
        <v>13.4</v>
      </c>
      <c r="J144" s="8">
        <v>13.4</v>
      </c>
      <c r="K144" s="8">
        <v>13.4</v>
      </c>
      <c r="L144" s="8">
        <v>13.4</v>
      </c>
      <c r="M144" s="64">
        <v>13.7</v>
      </c>
      <c r="N144" s="8">
        <v>13.7</v>
      </c>
      <c r="O144" s="8">
        <v>13.7</v>
      </c>
      <c r="P144" s="8">
        <v>13.7</v>
      </c>
      <c r="Q144" s="8">
        <v>13.7</v>
      </c>
      <c r="R144" s="8">
        <v>13.7</v>
      </c>
      <c r="S144" s="8">
        <v>13.7</v>
      </c>
      <c r="T144" s="8">
        <v>13.7</v>
      </c>
      <c r="U144" s="8">
        <v>13.7</v>
      </c>
      <c r="V144" s="8">
        <v>13.7</v>
      </c>
      <c r="W144" s="8">
        <v>13.7</v>
      </c>
      <c r="X144">
        <v>13.7</v>
      </c>
      <c r="Y144">
        <v>13.7</v>
      </c>
      <c r="Z144">
        <v>13.7</v>
      </c>
      <c r="AA144">
        <v>13.7</v>
      </c>
      <c r="AB144">
        <v>13.7</v>
      </c>
      <c r="AC144">
        <v>13.7</v>
      </c>
      <c r="AD144" s="82">
        <v>13.2</v>
      </c>
      <c r="AE144">
        <v>13.2</v>
      </c>
      <c r="AF144">
        <v>13.2</v>
      </c>
      <c r="AG144">
        <v>13.2</v>
      </c>
      <c r="AH144">
        <v>13.2</v>
      </c>
      <c r="AI144">
        <v>13.2</v>
      </c>
      <c r="AJ144">
        <v>13.2</v>
      </c>
      <c r="AK144">
        <v>13.2</v>
      </c>
      <c r="AL144">
        <v>13.2</v>
      </c>
      <c r="AM144">
        <v>13.2</v>
      </c>
      <c r="AN144">
        <v>13.2</v>
      </c>
      <c r="AO144">
        <v>13.2</v>
      </c>
      <c r="AP144">
        <v>13.2</v>
      </c>
      <c r="AQ144">
        <v>13.2</v>
      </c>
      <c r="AR144">
        <v>13.2</v>
      </c>
      <c r="AS144">
        <v>13.2</v>
      </c>
      <c r="AT144">
        <v>13.2</v>
      </c>
      <c r="AU144">
        <v>13.2</v>
      </c>
      <c r="AV144" s="77">
        <v>14.6</v>
      </c>
      <c r="AW144">
        <v>14.6</v>
      </c>
      <c r="AX144">
        <v>14.6</v>
      </c>
      <c r="AY144">
        <v>14.6</v>
      </c>
      <c r="AZ144">
        <v>14.6</v>
      </c>
      <c r="BA144">
        <v>14.6</v>
      </c>
      <c r="BB144">
        <v>14.6</v>
      </c>
      <c r="BC144">
        <v>14.6</v>
      </c>
      <c r="BD144">
        <v>14.6</v>
      </c>
      <c r="BE144">
        <v>14.6</v>
      </c>
      <c r="BF144">
        <v>14.6</v>
      </c>
      <c r="BG144">
        <v>14.6</v>
      </c>
      <c r="BH144" s="77">
        <v>15.3</v>
      </c>
      <c r="BI144">
        <v>15.3</v>
      </c>
      <c r="BJ144">
        <v>15.3</v>
      </c>
      <c r="BK144">
        <v>15.3</v>
      </c>
      <c r="BL144">
        <v>15.3</v>
      </c>
      <c r="BM144">
        <v>15.3</v>
      </c>
      <c r="BN144">
        <v>15.3</v>
      </c>
      <c r="BO144">
        <v>15.3</v>
      </c>
      <c r="BP144">
        <v>15.3</v>
      </c>
      <c r="BQ144">
        <v>15.3</v>
      </c>
      <c r="BR144">
        <v>15.3</v>
      </c>
      <c r="BS144">
        <v>15.3</v>
      </c>
      <c r="BT144" s="8">
        <v>14.6</v>
      </c>
      <c r="BU144">
        <v>14.6</v>
      </c>
      <c r="BV144">
        <v>14.6</v>
      </c>
      <c r="BW144">
        <v>14.6</v>
      </c>
      <c r="BX144">
        <v>14.6</v>
      </c>
      <c r="BY144">
        <v>14.6</v>
      </c>
      <c r="BZ144">
        <v>14.6</v>
      </c>
      <c r="CA144">
        <v>14.6</v>
      </c>
      <c r="CB144">
        <v>14.6</v>
      </c>
      <c r="CC144">
        <v>14.6</v>
      </c>
      <c r="CD144">
        <v>14.6</v>
      </c>
      <c r="CE144">
        <v>14.6</v>
      </c>
    </row>
    <row r="145" spans="1:85" ht="12.75">
      <c r="A145" s="68" t="s">
        <v>195</v>
      </c>
      <c r="B145" s="69" t="s">
        <v>816</v>
      </c>
      <c r="C145" s="69">
        <v>13.6</v>
      </c>
      <c r="D145" s="69">
        <v>13.6</v>
      </c>
      <c r="E145" s="69">
        <v>13.6</v>
      </c>
      <c r="F145" s="69">
        <v>13.6</v>
      </c>
      <c r="G145" s="69">
        <v>13.6</v>
      </c>
      <c r="H145" s="69">
        <v>13.6</v>
      </c>
      <c r="I145" s="69">
        <v>13.6</v>
      </c>
      <c r="J145" s="69">
        <v>13.6</v>
      </c>
      <c r="K145" s="69">
        <v>13.6</v>
      </c>
      <c r="L145" s="69">
        <v>13.6</v>
      </c>
      <c r="M145" s="69">
        <v>13.6</v>
      </c>
      <c r="N145" s="69">
        <v>13.6</v>
      </c>
      <c r="O145" s="69">
        <v>13.6</v>
      </c>
      <c r="P145" s="69">
        <v>13.6</v>
      </c>
      <c r="Q145" s="69">
        <v>13.6</v>
      </c>
      <c r="R145" s="69">
        <v>13.6</v>
      </c>
      <c r="S145" s="69">
        <v>13.6</v>
      </c>
      <c r="T145" s="69">
        <v>13.6</v>
      </c>
      <c r="U145" s="69">
        <v>13.6</v>
      </c>
      <c r="V145" s="69">
        <v>13.6</v>
      </c>
      <c r="W145" s="69">
        <v>13.6</v>
      </c>
      <c r="X145">
        <v>13.6</v>
      </c>
      <c r="Y145">
        <v>13.6</v>
      </c>
      <c r="Z145">
        <v>13.6</v>
      </c>
      <c r="AA145">
        <v>13.6</v>
      </c>
      <c r="AB145">
        <v>13.6</v>
      </c>
      <c r="AC145">
        <v>13.6</v>
      </c>
      <c r="AD145" s="82">
        <v>13.5</v>
      </c>
      <c r="AE145">
        <v>13.5</v>
      </c>
      <c r="AF145">
        <v>13.5</v>
      </c>
      <c r="AG145">
        <v>13.5</v>
      </c>
      <c r="AH145">
        <v>13.5</v>
      </c>
      <c r="AI145">
        <v>13.5</v>
      </c>
      <c r="AJ145" s="77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 s="8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 t="s">
        <v>780</v>
      </c>
      <c r="CG145" t="s">
        <v>915</v>
      </c>
    </row>
    <row r="146" spans="1:83" ht="12.75">
      <c r="A146" s="68" t="s">
        <v>188</v>
      </c>
      <c r="B146" s="69" t="s">
        <v>189</v>
      </c>
      <c r="C146" s="69">
        <v>11.8</v>
      </c>
      <c r="D146" s="69">
        <v>11.8</v>
      </c>
      <c r="E146" s="69">
        <v>11.8</v>
      </c>
      <c r="F146" s="70">
        <v>13</v>
      </c>
      <c r="G146" s="69">
        <v>13</v>
      </c>
      <c r="H146" s="69">
        <v>13</v>
      </c>
      <c r="I146" s="69">
        <v>13</v>
      </c>
      <c r="J146" s="69">
        <v>13</v>
      </c>
      <c r="K146" s="69">
        <v>13</v>
      </c>
      <c r="L146" s="69">
        <v>13</v>
      </c>
      <c r="M146" s="69">
        <v>13</v>
      </c>
      <c r="N146" s="69">
        <v>13</v>
      </c>
      <c r="O146" s="69">
        <v>13</v>
      </c>
      <c r="P146" s="69">
        <v>13</v>
      </c>
      <c r="Q146" s="69">
        <v>13</v>
      </c>
      <c r="R146" s="69">
        <v>13</v>
      </c>
      <c r="S146" s="69">
        <v>13</v>
      </c>
      <c r="T146" s="69">
        <v>13</v>
      </c>
      <c r="U146" s="69">
        <v>13</v>
      </c>
      <c r="V146" s="70">
        <v>13.5</v>
      </c>
      <c r="W146" s="69">
        <v>13.5</v>
      </c>
      <c r="X146">
        <v>13.5</v>
      </c>
      <c r="Y146">
        <v>13.5</v>
      </c>
      <c r="Z146">
        <v>13.5</v>
      </c>
      <c r="AA146">
        <v>13.5</v>
      </c>
      <c r="AB146">
        <v>13.5</v>
      </c>
      <c r="AC146">
        <v>13.5</v>
      </c>
      <c r="AD146" s="77">
        <v>12.6</v>
      </c>
      <c r="AE146">
        <v>12.6</v>
      </c>
      <c r="AF146">
        <v>12.6</v>
      </c>
      <c r="AG146">
        <v>12.6</v>
      </c>
      <c r="AH146">
        <v>12.6</v>
      </c>
      <c r="AI146">
        <v>12.6</v>
      </c>
      <c r="AJ146">
        <v>12.6</v>
      </c>
      <c r="AK146">
        <v>12.6</v>
      </c>
      <c r="AL146">
        <v>12.6</v>
      </c>
      <c r="AM146">
        <v>12.6</v>
      </c>
      <c r="AN146">
        <v>12.6</v>
      </c>
      <c r="AO146">
        <v>12.6</v>
      </c>
      <c r="AP146">
        <v>12.6</v>
      </c>
      <c r="AQ146">
        <v>12.6</v>
      </c>
      <c r="AR146">
        <v>12.6</v>
      </c>
      <c r="AS146">
        <v>12.6</v>
      </c>
      <c r="AT146">
        <v>12.6</v>
      </c>
      <c r="AU146">
        <v>12.6</v>
      </c>
      <c r="AV146">
        <v>12.6</v>
      </c>
      <c r="AW146">
        <v>12.6</v>
      </c>
      <c r="AX146">
        <v>12.6</v>
      </c>
      <c r="AY146">
        <v>12.6</v>
      </c>
      <c r="AZ146">
        <v>12.6</v>
      </c>
      <c r="BA146">
        <v>12.6</v>
      </c>
      <c r="BB146">
        <v>12.6</v>
      </c>
      <c r="BC146">
        <v>12.6</v>
      </c>
      <c r="BD146">
        <v>12.6</v>
      </c>
      <c r="BE146">
        <v>12.6</v>
      </c>
      <c r="BF146">
        <v>12.6</v>
      </c>
      <c r="BG146">
        <v>12.6</v>
      </c>
      <c r="BH146">
        <v>12.6</v>
      </c>
      <c r="BI146">
        <v>12.6</v>
      </c>
      <c r="BJ146">
        <v>12.6</v>
      </c>
      <c r="BK146">
        <v>12.6</v>
      </c>
      <c r="BL146">
        <v>12.6</v>
      </c>
      <c r="BM146">
        <v>12.6</v>
      </c>
      <c r="BN146">
        <v>12.6</v>
      </c>
      <c r="BO146">
        <v>12.6</v>
      </c>
      <c r="BP146">
        <v>12.6</v>
      </c>
      <c r="BQ146">
        <v>12.6</v>
      </c>
      <c r="BR146">
        <v>12.6</v>
      </c>
      <c r="BS146">
        <v>12.6</v>
      </c>
      <c r="BT146" s="8">
        <v>14.6</v>
      </c>
      <c r="BU146">
        <v>14.6</v>
      </c>
      <c r="BV146">
        <v>14.6</v>
      </c>
      <c r="BW146">
        <v>14.6</v>
      </c>
      <c r="BX146">
        <v>14.6</v>
      </c>
      <c r="BY146">
        <v>14.6</v>
      </c>
      <c r="BZ146">
        <v>14.6</v>
      </c>
      <c r="CA146">
        <v>14.6</v>
      </c>
      <c r="CB146">
        <v>14.6</v>
      </c>
      <c r="CC146">
        <v>14.6</v>
      </c>
      <c r="CD146">
        <v>14.6</v>
      </c>
      <c r="CE146">
        <v>14.6</v>
      </c>
    </row>
    <row r="147" spans="1:83" ht="12.75">
      <c r="A147" s="68" t="s">
        <v>190</v>
      </c>
      <c r="B147" s="69" t="s">
        <v>191</v>
      </c>
      <c r="C147" s="69">
        <v>13.4</v>
      </c>
      <c r="D147" s="69">
        <v>13.4</v>
      </c>
      <c r="E147" s="69">
        <v>13.4</v>
      </c>
      <c r="F147" s="69">
        <v>13.4</v>
      </c>
      <c r="G147" s="69">
        <v>13.4</v>
      </c>
      <c r="H147" s="69">
        <v>13.4</v>
      </c>
      <c r="I147" s="69">
        <v>13.4</v>
      </c>
      <c r="J147" s="69">
        <v>13.4</v>
      </c>
      <c r="K147" s="69">
        <v>13.4</v>
      </c>
      <c r="L147" s="69">
        <v>13.4</v>
      </c>
      <c r="M147" s="69">
        <v>13.4</v>
      </c>
      <c r="N147" s="69">
        <v>13.4</v>
      </c>
      <c r="O147" s="69">
        <v>13.4</v>
      </c>
      <c r="P147" s="69">
        <v>13.4</v>
      </c>
      <c r="Q147" s="69">
        <v>13.4</v>
      </c>
      <c r="R147" s="69">
        <v>13.4</v>
      </c>
      <c r="S147" s="69">
        <v>13.4</v>
      </c>
      <c r="T147" s="69">
        <v>13.4</v>
      </c>
      <c r="U147" s="69">
        <v>13.4</v>
      </c>
      <c r="V147" s="69">
        <v>13.4</v>
      </c>
      <c r="W147" s="69">
        <v>13.4</v>
      </c>
      <c r="X147">
        <v>13.4</v>
      </c>
      <c r="Y147">
        <v>13.4</v>
      </c>
      <c r="Z147">
        <v>13.4</v>
      </c>
      <c r="AA147">
        <v>13.4</v>
      </c>
      <c r="AB147">
        <v>13.4</v>
      </c>
      <c r="AC147">
        <v>13.4</v>
      </c>
      <c r="AD147" s="77">
        <v>12.5</v>
      </c>
      <c r="AE147">
        <v>12.5</v>
      </c>
      <c r="AF147">
        <v>12.5</v>
      </c>
      <c r="AG147">
        <v>12.5</v>
      </c>
      <c r="AH147">
        <v>12.5</v>
      </c>
      <c r="AI147">
        <v>12.5</v>
      </c>
      <c r="AJ147">
        <v>12.5</v>
      </c>
      <c r="AK147">
        <v>12.5</v>
      </c>
      <c r="AL147">
        <v>12.5</v>
      </c>
      <c r="AM147">
        <v>12.5</v>
      </c>
      <c r="AN147">
        <v>12.5</v>
      </c>
      <c r="AO147">
        <v>12.5</v>
      </c>
      <c r="AP147">
        <v>12.5</v>
      </c>
      <c r="AQ147">
        <v>12.5</v>
      </c>
      <c r="AR147">
        <v>12.5</v>
      </c>
      <c r="AS147">
        <v>12.5</v>
      </c>
      <c r="AT147">
        <v>12.5</v>
      </c>
      <c r="AU147">
        <v>12.5</v>
      </c>
      <c r="AV147">
        <v>12.5</v>
      </c>
      <c r="AW147">
        <v>12.5</v>
      </c>
      <c r="AX147">
        <v>12.5</v>
      </c>
      <c r="AY147" s="77">
        <v>13.4</v>
      </c>
      <c r="AZ147">
        <v>13.4</v>
      </c>
      <c r="BA147">
        <v>13.4</v>
      </c>
      <c r="BB147">
        <v>13.4</v>
      </c>
      <c r="BC147">
        <v>13.4</v>
      </c>
      <c r="BD147">
        <v>13.4</v>
      </c>
      <c r="BE147">
        <v>13.4</v>
      </c>
      <c r="BF147">
        <v>13.4</v>
      </c>
      <c r="BG147">
        <v>13.4</v>
      </c>
      <c r="BH147">
        <v>13.4</v>
      </c>
      <c r="BI147">
        <v>13.4</v>
      </c>
      <c r="BJ147">
        <v>13.4</v>
      </c>
      <c r="BK147">
        <v>13.4</v>
      </c>
      <c r="BL147">
        <v>13.4</v>
      </c>
      <c r="BM147">
        <v>13.4</v>
      </c>
      <c r="BN147">
        <v>13.4</v>
      </c>
      <c r="BO147">
        <v>13.4</v>
      </c>
      <c r="BP147">
        <v>13.4</v>
      </c>
      <c r="BQ147">
        <v>13.4</v>
      </c>
      <c r="BR147">
        <v>13.4</v>
      </c>
      <c r="BS147">
        <v>13.4</v>
      </c>
      <c r="BT147" s="8">
        <v>14.6</v>
      </c>
      <c r="BU147">
        <v>14.6</v>
      </c>
      <c r="BV147">
        <v>14.6</v>
      </c>
      <c r="BW147">
        <v>14.6</v>
      </c>
      <c r="BX147">
        <v>14.6</v>
      </c>
      <c r="BY147">
        <v>14.6</v>
      </c>
      <c r="BZ147">
        <v>14.6</v>
      </c>
      <c r="CA147">
        <v>14.6</v>
      </c>
      <c r="CB147">
        <v>14.6</v>
      </c>
      <c r="CC147">
        <v>14.6</v>
      </c>
      <c r="CD147">
        <v>14.6</v>
      </c>
      <c r="CE147">
        <v>14.6</v>
      </c>
    </row>
    <row r="148" spans="1:83" ht="12.75">
      <c r="A148" s="68" t="s">
        <v>897</v>
      </c>
      <c r="B148" s="69" t="s">
        <v>898</v>
      </c>
      <c r="C148" s="69">
        <v>0</v>
      </c>
      <c r="D148" s="69">
        <v>0</v>
      </c>
      <c r="E148" s="69">
        <v>0</v>
      </c>
      <c r="F148" s="69">
        <v>0</v>
      </c>
      <c r="G148" s="69">
        <v>0</v>
      </c>
      <c r="H148" s="69">
        <v>0</v>
      </c>
      <c r="I148" s="69">
        <v>0</v>
      </c>
      <c r="J148" s="69">
        <v>0</v>
      </c>
      <c r="K148" s="69">
        <v>0</v>
      </c>
      <c r="L148" s="69">
        <v>0</v>
      </c>
      <c r="M148" s="69">
        <v>0</v>
      </c>
      <c r="N148" s="69">
        <v>0</v>
      </c>
      <c r="O148" s="69">
        <v>0</v>
      </c>
      <c r="P148" s="69">
        <v>0</v>
      </c>
      <c r="Q148" s="69">
        <v>0</v>
      </c>
      <c r="R148" s="69">
        <v>0</v>
      </c>
      <c r="S148" s="69">
        <v>0</v>
      </c>
      <c r="T148" s="69">
        <v>0</v>
      </c>
      <c r="U148" s="69">
        <v>0</v>
      </c>
      <c r="V148" s="69">
        <v>0</v>
      </c>
      <c r="W148" s="69">
        <v>0</v>
      </c>
      <c r="X148" s="69">
        <v>0</v>
      </c>
      <c r="Y148" s="69">
        <v>0</v>
      </c>
      <c r="Z148" s="69">
        <v>0</v>
      </c>
      <c r="AA148" s="79">
        <v>13.4</v>
      </c>
      <c r="AB148" s="78">
        <v>13.4</v>
      </c>
      <c r="AC148" s="78">
        <v>13.4</v>
      </c>
      <c r="AD148" s="77">
        <v>12.5</v>
      </c>
      <c r="AE148">
        <v>12.5</v>
      </c>
      <c r="AF148">
        <v>12.5</v>
      </c>
      <c r="AG148">
        <v>12.5</v>
      </c>
      <c r="AH148">
        <v>12.5</v>
      </c>
      <c r="AI148">
        <v>12.5</v>
      </c>
      <c r="AJ148">
        <v>12.5</v>
      </c>
      <c r="AK148">
        <v>12.5</v>
      </c>
      <c r="AL148">
        <v>12.5</v>
      </c>
      <c r="AM148">
        <v>12.5</v>
      </c>
      <c r="AN148">
        <v>12.5</v>
      </c>
      <c r="AO148">
        <v>12.5</v>
      </c>
      <c r="AP148">
        <v>12.5</v>
      </c>
      <c r="AQ148">
        <v>12.5</v>
      </c>
      <c r="AR148">
        <v>12.5</v>
      </c>
      <c r="AS148">
        <v>12.5</v>
      </c>
      <c r="AT148">
        <v>12.5</v>
      </c>
      <c r="AU148">
        <v>12.5</v>
      </c>
      <c r="AV148">
        <v>12.5</v>
      </c>
      <c r="AW148">
        <v>12.5</v>
      </c>
      <c r="AX148">
        <v>12.5</v>
      </c>
      <c r="AY148" s="77">
        <v>13.4</v>
      </c>
      <c r="AZ148">
        <v>13.4</v>
      </c>
      <c r="BA148">
        <v>13.4</v>
      </c>
      <c r="BB148">
        <v>13.4</v>
      </c>
      <c r="BC148">
        <v>13.4</v>
      </c>
      <c r="BD148">
        <v>13.4</v>
      </c>
      <c r="BE148">
        <v>13.4</v>
      </c>
      <c r="BF148">
        <v>13.4</v>
      </c>
      <c r="BG148">
        <v>13.4</v>
      </c>
      <c r="BH148">
        <v>13.4</v>
      </c>
      <c r="BI148">
        <v>13.4</v>
      </c>
      <c r="BJ148">
        <v>13.4</v>
      </c>
      <c r="BK148">
        <v>13.4</v>
      </c>
      <c r="BL148">
        <v>13.4</v>
      </c>
      <c r="BM148">
        <v>13.4</v>
      </c>
      <c r="BN148">
        <v>13.4</v>
      </c>
      <c r="BO148">
        <v>13.4</v>
      </c>
      <c r="BP148">
        <v>13.4</v>
      </c>
      <c r="BQ148">
        <v>13.4</v>
      </c>
      <c r="BR148">
        <v>13.4</v>
      </c>
      <c r="BS148">
        <v>13.4</v>
      </c>
      <c r="BT148" s="8">
        <v>14.6</v>
      </c>
      <c r="BU148">
        <v>14.6</v>
      </c>
      <c r="BV148">
        <v>14.6</v>
      </c>
      <c r="BW148">
        <v>14.6</v>
      </c>
      <c r="BX148">
        <v>14.6</v>
      </c>
      <c r="BY148">
        <v>14.6</v>
      </c>
      <c r="BZ148">
        <v>14.6</v>
      </c>
      <c r="CA148">
        <v>14.6</v>
      </c>
      <c r="CB148">
        <v>14.6</v>
      </c>
      <c r="CC148">
        <v>14.6</v>
      </c>
      <c r="CD148">
        <v>14.6</v>
      </c>
      <c r="CE148">
        <v>14.6</v>
      </c>
    </row>
    <row r="149" spans="1:83" ht="12.75">
      <c r="A149" s="7">
        <v>34369034</v>
      </c>
      <c r="B149" s="8" t="s">
        <v>192</v>
      </c>
      <c r="C149" s="8">
        <v>11.9</v>
      </c>
      <c r="D149" s="8">
        <v>11.9</v>
      </c>
      <c r="E149" s="8">
        <v>11.9</v>
      </c>
      <c r="F149" s="8">
        <v>11.9</v>
      </c>
      <c r="G149" s="64">
        <v>12.8</v>
      </c>
      <c r="H149" s="8">
        <v>12.8</v>
      </c>
      <c r="I149" s="8">
        <v>12.8</v>
      </c>
      <c r="J149" s="8">
        <v>12.8</v>
      </c>
      <c r="K149" s="8">
        <v>12.8</v>
      </c>
      <c r="L149" s="8">
        <v>12.8</v>
      </c>
      <c r="M149" s="8">
        <v>12.8</v>
      </c>
      <c r="N149" s="8">
        <v>12.8</v>
      </c>
      <c r="O149" s="8">
        <v>12.8</v>
      </c>
      <c r="P149" s="64">
        <v>13.5</v>
      </c>
      <c r="Q149" s="8">
        <v>13.5</v>
      </c>
      <c r="R149" s="8">
        <v>13.5</v>
      </c>
      <c r="S149" s="8">
        <v>13.5</v>
      </c>
      <c r="T149" s="8">
        <v>13.5</v>
      </c>
      <c r="U149" s="8">
        <v>13.5</v>
      </c>
      <c r="V149" s="8">
        <v>13.5</v>
      </c>
      <c r="W149" s="8">
        <v>13.5</v>
      </c>
      <c r="X149">
        <v>13.5</v>
      </c>
      <c r="Y149">
        <v>13.5</v>
      </c>
      <c r="Z149">
        <v>13.5</v>
      </c>
      <c r="AA149">
        <v>13.5</v>
      </c>
      <c r="AB149">
        <v>13.5</v>
      </c>
      <c r="AC149">
        <v>13.5</v>
      </c>
      <c r="AD149" s="77">
        <v>12.6</v>
      </c>
      <c r="AE149">
        <v>12.6</v>
      </c>
      <c r="AF149">
        <v>12.6</v>
      </c>
      <c r="AG149">
        <v>12.6</v>
      </c>
      <c r="AH149">
        <v>12.6</v>
      </c>
      <c r="AI149">
        <v>12.6</v>
      </c>
      <c r="AJ149">
        <v>12.6</v>
      </c>
      <c r="AK149">
        <v>12.6</v>
      </c>
      <c r="AL149">
        <v>12.6</v>
      </c>
      <c r="AM149" s="77">
        <v>12.9</v>
      </c>
      <c r="AN149">
        <v>12.9</v>
      </c>
      <c r="AO149">
        <v>12.9</v>
      </c>
      <c r="AP149">
        <v>12.9</v>
      </c>
      <c r="AQ149">
        <v>12.9</v>
      </c>
      <c r="AR149">
        <v>12.9</v>
      </c>
      <c r="AS149">
        <v>12.9</v>
      </c>
      <c r="AT149">
        <v>12.9</v>
      </c>
      <c r="AU149">
        <v>12.9</v>
      </c>
      <c r="AV149" s="77">
        <v>13.7</v>
      </c>
      <c r="AW149">
        <v>13.7</v>
      </c>
      <c r="AX149">
        <v>13.7</v>
      </c>
      <c r="AY149">
        <v>13.7</v>
      </c>
      <c r="AZ149">
        <v>13.7</v>
      </c>
      <c r="BA149">
        <v>13.7</v>
      </c>
      <c r="BB149">
        <v>13.7</v>
      </c>
      <c r="BC149">
        <v>13.7</v>
      </c>
      <c r="BD149">
        <v>13.7</v>
      </c>
      <c r="BE149">
        <v>13.7</v>
      </c>
      <c r="BF149">
        <v>13.7</v>
      </c>
      <c r="BG149">
        <v>13.7</v>
      </c>
      <c r="BH149">
        <v>13.7</v>
      </c>
      <c r="BI149">
        <v>13.7</v>
      </c>
      <c r="BJ149">
        <v>13.7</v>
      </c>
      <c r="BK149">
        <v>13.7</v>
      </c>
      <c r="BL149">
        <v>13.7</v>
      </c>
      <c r="BM149">
        <v>13.7</v>
      </c>
      <c r="BN149" s="77">
        <v>14.4</v>
      </c>
      <c r="BO149">
        <v>14.4</v>
      </c>
      <c r="BP149">
        <v>14.4</v>
      </c>
      <c r="BQ149">
        <v>14.4</v>
      </c>
      <c r="BR149">
        <v>14.4</v>
      </c>
      <c r="BS149">
        <v>14.4</v>
      </c>
      <c r="BT149" s="8">
        <v>14.6</v>
      </c>
      <c r="BU149">
        <v>14.6</v>
      </c>
      <c r="BV149">
        <v>14.6</v>
      </c>
      <c r="BW149">
        <v>14.6</v>
      </c>
      <c r="BX149">
        <v>14.6</v>
      </c>
      <c r="BY149">
        <v>14.6</v>
      </c>
      <c r="BZ149">
        <v>14.6</v>
      </c>
      <c r="CA149">
        <v>14.6</v>
      </c>
      <c r="CB149">
        <v>14.6</v>
      </c>
      <c r="CC149">
        <v>14.6</v>
      </c>
      <c r="CD149">
        <v>14.6</v>
      </c>
      <c r="CE149">
        <v>14.6</v>
      </c>
    </row>
    <row r="150" spans="1:83" ht="12.75">
      <c r="A150" s="7" t="s">
        <v>193</v>
      </c>
      <c r="B150" s="8" t="s">
        <v>194</v>
      </c>
      <c r="C150" s="8">
        <v>11.9</v>
      </c>
      <c r="D150" s="8">
        <v>11.9</v>
      </c>
      <c r="E150" s="8">
        <v>11.9</v>
      </c>
      <c r="F150" s="8">
        <v>11.9</v>
      </c>
      <c r="G150" s="64">
        <v>12.8</v>
      </c>
      <c r="H150" s="8">
        <v>12.8</v>
      </c>
      <c r="I150" s="8">
        <v>12.8</v>
      </c>
      <c r="J150" s="8">
        <v>12.8</v>
      </c>
      <c r="K150" s="8">
        <v>12.8</v>
      </c>
      <c r="L150" s="8">
        <v>12.8</v>
      </c>
      <c r="M150" s="8">
        <v>12.8</v>
      </c>
      <c r="N150" s="8">
        <v>12.8</v>
      </c>
      <c r="O150" s="8">
        <v>12.8</v>
      </c>
      <c r="P150" s="64">
        <v>13.5</v>
      </c>
      <c r="Q150" s="8">
        <v>13.5</v>
      </c>
      <c r="R150" s="8">
        <v>13.5</v>
      </c>
      <c r="S150" s="8">
        <v>13.5</v>
      </c>
      <c r="T150" s="8">
        <v>13.5</v>
      </c>
      <c r="U150" s="8">
        <v>13.5</v>
      </c>
      <c r="V150" s="8">
        <v>13.5</v>
      </c>
      <c r="W150" s="8">
        <v>13.5</v>
      </c>
      <c r="X150">
        <v>13.5</v>
      </c>
      <c r="Y150">
        <v>13.5</v>
      </c>
      <c r="Z150">
        <v>13.5</v>
      </c>
      <c r="AA150">
        <v>13.5</v>
      </c>
      <c r="AB150">
        <v>13.5</v>
      </c>
      <c r="AC150">
        <v>13.5</v>
      </c>
      <c r="AD150" s="77">
        <v>12.6</v>
      </c>
      <c r="AE150">
        <v>12.6</v>
      </c>
      <c r="AF150">
        <v>12.6</v>
      </c>
      <c r="AG150">
        <v>12.6</v>
      </c>
      <c r="AH150">
        <v>12.6</v>
      </c>
      <c r="AI150">
        <v>12.6</v>
      </c>
      <c r="AJ150">
        <v>12.6</v>
      </c>
      <c r="AK150">
        <v>12.6</v>
      </c>
      <c r="AL150">
        <v>12.6</v>
      </c>
      <c r="AM150" s="77">
        <v>12.9</v>
      </c>
      <c r="AN150">
        <v>12.9</v>
      </c>
      <c r="AO150">
        <v>12.9</v>
      </c>
      <c r="AP150">
        <v>12.9</v>
      </c>
      <c r="AQ150">
        <v>12.9</v>
      </c>
      <c r="AR150">
        <v>12.9</v>
      </c>
      <c r="AS150">
        <v>12.9</v>
      </c>
      <c r="AT150">
        <v>12.9</v>
      </c>
      <c r="AU150">
        <v>12.9</v>
      </c>
      <c r="AV150" s="77">
        <v>13.7</v>
      </c>
      <c r="AW150">
        <v>13.7</v>
      </c>
      <c r="AX150">
        <v>13.7</v>
      </c>
      <c r="AY150">
        <v>13.7</v>
      </c>
      <c r="AZ150">
        <v>13.7</v>
      </c>
      <c r="BA150">
        <v>13.7</v>
      </c>
      <c r="BB150">
        <v>13.7</v>
      </c>
      <c r="BC150">
        <v>13.7</v>
      </c>
      <c r="BD150">
        <v>13.7</v>
      </c>
      <c r="BE150">
        <v>13.7</v>
      </c>
      <c r="BF150">
        <v>13.7</v>
      </c>
      <c r="BG150">
        <v>13.7</v>
      </c>
      <c r="BH150">
        <v>13.7</v>
      </c>
      <c r="BI150">
        <v>13.7</v>
      </c>
      <c r="BJ150">
        <v>13.7</v>
      </c>
      <c r="BK150">
        <v>13.7</v>
      </c>
      <c r="BL150">
        <v>13.7</v>
      </c>
      <c r="BM150">
        <v>13.7</v>
      </c>
      <c r="BN150" s="77">
        <v>14.4</v>
      </c>
      <c r="BO150">
        <v>14.4</v>
      </c>
      <c r="BP150">
        <v>14.4</v>
      </c>
      <c r="BQ150">
        <v>14.4</v>
      </c>
      <c r="BR150">
        <v>14.4</v>
      </c>
      <c r="BS150">
        <v>14.4</v>
      </c>
      <c r="BT150" s="8">
        <v>14.6</v>
      </c>
      <c r="BU150">
        <v>14.6</v>
      </c>
      <c r="BV150">
        <v>14.6</v>
      </c>
      <c r="BW150">
        <v>14.6</v>
      </c>
      <c r="BX150">
        <v>14.6</v>
      </c>
      <c r="BY150">
        <v>14.6</v>
      </c>
      <c r="BZ150">
        <v>14.6</v>
      </c>
      <c r="CA150">
        <v>14.6</v>
      </c>
      <c r="CB150">
        <v>14.6</v>
      </c>
      <c r="CC150">
        <v>14.6</v>
      </c>
      <c r="CD150">
        <v>14.6</v>
      </c>
      <c r="CE150">
        <v>14.6</v>
      </c>
    </row>
    <row r="151" spans="1:83" ht="12.75">
      <c r="A151" s="68" t="s">
        <v>72</v>
      </c>
      <c r="B151" s="69" t="s">
        <v>782</v>
      </c>
      <c r="C151" s="69">
        <v>13.3</v>
      </c>
      <c r="D151" s="69">
        <v>13.3</v>
      </c>
      <c r="E151" s="69">
        <v>13.3</v>
      </c>
      <c r="F151" s="69">
        <v>13.3</v>
      </c>
      <c r="G151" s="69">
        <v>13.3</v>
      </c>
      <c r="H151" s="69">
        <v>13.3</v>
      </c>
      <c r="I151" s="69">
        <v>13.3</v>
      </c>
      <c r="J151" s="69">
        <v>13.3</v>
      </c>
      <c r="K151" s="69">
        <v>13.3</v>
      </c>
      <c r="L151" s="69">
        <v>13.3</v>
      </c>
      <c r="M151" s="69">
        <v>13.3</v>
      </c>
      <c r="N151" s="69">
        <v>13.3</v>
      </c>
      <c r="O151" s="69">
        <v>13.3</v>
      </c>
      <c r="P151" s="69">
        <v>13.3</v>
      </c>
      <c r="Q151" s="69">
        <v>13.3</v>
      </c>
      <c r="R151" s="69">
        <v>13.3</v>
      </c>
      <c r="S151" s="70">
        <v>13.6</v>
      </c>
      <c r="T151" s="69">
        <v>13.6</v>
      </c>
      <c r="U151" s="69">
        <v>13.6</v>
      </c>
      <c r="V151" s="69">
        <v>13.6</v>
      </c>
      <c r="W151" s="69">
        <v>13.6</v>
      </c>
      <c r="X151">
        <v>13.6</v>
      </c>
      <c r="Y151">
        <v>13.6</v>
      </c>
      <c r="Z151">
        <v>13.6</v>
      </c>
      <c r="AA151">
        <v>13.6</v>
      </c>
      <c r="AB151">
        <v>13.6</v>
      </c>
      <c r="AC151">
        <v>13.6</v>
      </c>
      <c r="AD151" s="77">
        <v>12.7</v>
      </c>
      <c r="AE151">
        <v>12.7</v>
      </c>
      <c r="AF151">
        <v>12.7</v>
      </c>
      <c r="AG151">
        <v>12.7</v>
      </c>
      <c r="AH151">
        <v>12.7</v>
      </c>
      <c r="AI151">
        <v>12.7</v>
      </c>
      <c r="AJ151" s="77">
        <v>13.2</v>
      </c>
      <c r="AK151">
        <v>13.2</v>
      </c>
      <c r="AL151">
        <v>13.2</v>
      </c>
      <c r="AM151">
        <v>13.2</v>
      </c>
      <c r="AN151">
        <v>13.2</v>
      </c>
      <c r="AO151">
        <v>13.2</v>
      </c>
      <c r="AP151">
        <v>13.2</v>
      </c>
      <c r="AQ151">
        <v>13.2</v>
      </c>
      <c r="AR151">
        <v>13.2</v>
      </c>
      <c r="AS151">
        <v>13.2</v>
      </c>
      <c r="AT151">
        <v>13.2</v>
      </c>
      <c r="AU151">
        <v>13.2</v>
      </c>
      <c r="AV151" s="77">
        <v>13.8</v>
      </c>
      <c r="AW151">
        <v>13.8</v>
      </c>
      <c r="AX151">
        <v>13.8</v>
      </c>
      <c r="AY151">
        <v>13.8</v>
      </c>
      <c r="AZ151">
        <v>13.8</v>
      </c>
      <c r="BA151">
        <v>13.8</v>
      </c>
      <c r="BB151">
        <v>13.8</v>
      </c>
      <c r="BC151">
        <v>13.8</v>
      </c>
      <c r="BD151">
        <v>13.8</v>
      </c>
      <c r="BE151">
        <v>13.8</v>
      </c>
      <c r="BF151">
        <v>13.8</v>
      </c>
      <c r="BG151">
        <v>13.8</v>
      </c>
      <c r="BH151">
        <v>13.8</v>
      </c>
      <c r="BI151">
        <v>13.8</v>
      </c>
      <c r="BJ151">
        <v>13.8</v>
      </c>
      <c r="BK151">
        <v>13.8</v>
      </c>
      <c r="BL151">
        <v>13.8</v>
      </c>
      <c r="BM151">
        <v>13.8</v>
      </c>
      <c r="BN151">
        <v>13.8</v>
      </c>
      <c r="BO151">
        <v>13.8</v>
      </c>
      <c r="BP151">
        <v>13.8</v>
      </c>
      <c r="BQ151">
        <v>13.8</v>
      </c>
      <c r="BR151">
        <v>13.8</v>
      </c>
      <c r="BS151">
        <v>13.8</v>
      </c>
      <c r="BT151" s="8">
        <v>14.6</v>
      </c>
      <c r="BU151">
        <v>14.6</v>
      </c>
      <c r="BV151">
        <v>14.6</v>
      </c>
      <c r="BW151">
        <v>14.6</v>
      </c>
      <c r="BX151">
        <v>14.6</v>
      </c>
      <c r="BY151">
        <v>14.6</v>
      </c>
      <c r="BZ151">
        <v>14.6</v>
      </c>
      <c r="CA151">
        <v>14.6</v>
      </c>
      <c r="CB151">
        <v>14.6</v>
      </c>
      <c r="CC151">
        <v>14.6</v>
      </c>
      <c r="CD151">
        <v>14.6</v>
      </c>
      <c r="CE151">
        <v>14.6</v>
      </c>
    </row>
    <row r="152" spans="1:83" ht="12.75">
      <c r="A152" s="68" t="s">
        <v>196</v>
      </c>
      <c r="B152" s="69" t="s">
        <v>197</v>
      </c>
      <c r="C152" s="69">
        <v>12.8</v>
      </c>
      <c r="D152" s="69">
        <v>12.8</v>
      </c>
      <c r="E152" s="69">
        <v>12.8</v>
      </c>
      <c r="F152" s="69">
        <v>12.8</v>
      </c>
      <c r="G152" s="69">
        <v>12.8</v>
      </c>
      <c r="H152" s="69">
        <v>12.8</v>
      </c>
      <c r="I152" s="69">
        <v>12.8</v>
      </c>
      <c r="J152" s="69">
        <v>12.8</v>
      </c>
      <c r="K152" s="69">
        <v>12.8</v>
      </c>
      <c r="L152" s="69">
        <v>12.8</v>
      </c>
      <c r="M152" s="69">
        <v>12.8</v>
      </c>
      <c r="N152" s="69">
        <v>12.8</v>
      </c>
      <c r="O152" s="69">
        <v>12.8</v>
      </c>
      <c r="P152" s="69">
        <v>12.8</v>
      </c>
      <c r="Q152" s="69">
        <v>12.8</v>
      </c>
      <c r="R152" s="69">
        <v>12.8</v>
      </c>
      <c r="S152" s="69">
        <v>12.8</v>
      </c>
      <c r="T152" s="69">
        <v>12.8</v>
      </c>
      <c r="U152" s="69">
        <v>12.8</v>
      </c>
      <c r="V152" s="69">
        <v>12.8</v>
      </c>
      <c r="W152" s="69">
        <v>12.8</v>
      </c>
      <c r="X152" s="77">
        <v>13.3</v>
      </c>
      <c r="Y152">
        <v>13.3</v>
      </c>
      <c r="Z152">
        <v>13.3</v>
      </c>
      <c r="AA152">
        <v>13.3</v>
      </c>
      <c r="AB152">
        <v>13.3</v>
      </c>
      <c r="AC152">
        <v>13.3</v>
      </c>
      <c r="AD152" s="77">
        <v>12.4</v>
      </c>
      <c r="AE152">
        <v>12.4</v>
      </c>
      <c r="AF152">
        <v>12.4</v>
      </c>
      <c r="AG152">
        <v>12.4</v>
      </c>
      <c r="AH152">
        <v>12.4</v>
      </c>
      <c r="AI152">
        <v>12.4</v>
      </c>
      <c r="AJ152">
        <v>12.4</v>
      </c>
      <c r="AK152">
        <v>12.4</v>
      </c>
      <c r="AL152">
        <v>12.4</v>
      </c>
      <c r="AM152">
        <v>12.4</v>
      </c>
      <c r="AN152">
        <v>12.4</v>
      </c>
      <c r="AO152">
        <v>12.4</v>
      </c>
      <c r="AP152">
        <v>12.4</v>
      </c>
      <c r="AQ152">
        <v>12.4</v>
      </c>
      <c r="AR152">
        <v>12.4</v>
      </c>
      <c r="AS152">
        <v>12.4</v>
      </c>
      <c r="AT152">
        <v>12.4</v>
      </c>
      <c r="AU152">
        <v>12.4</v>
      </c>
      <c r="AV152">
        <v>12.4</v>
      </c>
      <c r="AW152">
        <v>12.4</v>
      </c>
      <c r="AX152">
        <v>12.4</v>
      </c>
      <c r="AY152">
        <v>12.4</v>
      </c>
      <c r="AZ152">
        <v>12.4</v>
      </c>
      <c r="BA152">
        <v>12.4</v>
      </c>
      <c r="BB152">
        <v>12.4</v>
      </c>
      <c r="BC152">
        <v>12.4</v>
      </c>
      <c r="BD152">
        <v>12.4</v>
      </c>
      <c r="BE152">
        <v>12.4</v>
      </c>
      <c r="BF152">
        <v>12.4</v>
      </c>
      <c r="BG152">
        <v>12.4</v>
      </c>
      <c r="BH152" s="77">
        <v>12.6</v>
      </c>
      <c r="BI152">
        <v>12.6</v>
      </c>
      <c r="BJ152">
        <v>12.6</v>
      </c>
      <c r="BK152">
        <v>12.6</v>
      </c>
      <c r="BL152">
        <v>12.6</v>
      </c>
      <c r="BM152">
        <v>12.6</v>
      </c>
      <c r="BN152">
        <v>12.6</v>
      </c>
      <c r="BO152">
        <v>12.6</v>
      </c>
      <c r="BP152">
        <v>12.6</v>
      </c>
      <c r="BQ152">
        <v>12.6</v>
      </c>
      <c r="BR152">
        <v>12.6</v>
      </c>
      <c r="BS152">
        <v>12.6</v>
      </c>
      <c r="BT152" s="8">
        <v>14.6</v>
      </c>
      <c r="BU152">
        <v>14.6</v>
      </c>
      <c r="BV152">
        <v>14.6</v>
      </c>
      <c r="BW152">
        <v>14.6</v>
      </c>
      <c r="BX152">
        <v>14.6</v>
      </c>
      <c r="BY152">
        <v>14.6</v>
      </c>
      <c r="BZ152">
        <v>14.6</v>
      </c>
      <c r="CA152">
        <v>14.6</v>
      </c>
      <c r="CB152">
        <v>14.6</v>
      </c>
      <c r="CC152">
        <v>14.6</v>
      </c>
      <c r="CD152">
        <v>14.6</v>
      </c>
      <c r="CE152">
        <v>14.6</v>
      </c>
    </row>
    <row r="153" spans="1:83" ht="12.75">
      <c r="A153" s="68" t="s">
        <v>198</v>
      </c>
      <c r="B153" s="69" t="s">
        <v>199</v>
      </c>
      <c r="C153" s="69">
        <v>12.8</v>
      </c>
      <c r="D153" s="69">
        <v>12.8</v>
      </c>
      <c r="E153" s="69">
        <v>12.8</v>
      </c>
      <c r="F153" s="69">
        <v>12.8</v>
      </c>
      <c r="G153" s="69">
        <v>12.8</v>
      </c>
      <c r="H153" s="69">
        <v>12.8</v>
      </c>
      <c r="I153" s="69">
        <v>12.8</v>
      </c>
      <c r="J153" s="69">
        <v>12.8</v>
      </c>
      <c r="K153" s="69">
        <v>12.8</v>
      </c>
      <c r="L153" s="69">
        <v>12.8</v>
      </c>
      <c r="M153" s="69">
        <v>12.8</v>
      </c>
      <c r="N153" s="69">
        <v>12.8</v>
      </c>
      <c r="O153" s="69">
        <v>12.8</v>
      </c>
      <c r="P153" s="69">
        <v>12.8</v>
      </c>
      <c r="Q153" s="69">
        <v>12.8</v>
      </c>
      <c r="R153" s="69">
        <v>12.8</v>
      </c>
      <c r="S153" s="69">
        <v>12.8</v>
      </c>
      <c r="T153" s="69">
        <v>12.8</v>
      </c>
      <c r="U153" s="69">
        <v>12.8</v>
      </c>
      <c r="V153" s="69">
        <v>12.8</v>
      </c>
      <c r="W153" s="69">
        <v>12.8</v>
      </c>
      <c r="X153" s="77">
        <v>13.3</v>
      </c>
      <c r="Y153">
        <v>13.3</v>
      </c>
      <c r="Z153">
        <v>13.3</v>
      </c>
      <c r="AA153">
        <v>13.3</v>
      </c>
      <c r="AB153">
        <v>13.3</v>
      </c>
      <c r="AC153">
        <v>13.3</v>
      </c>
      <c r="AD153" s="77">
        <v>12.4</v>
      </c>
      <c r="AE153">
        <v>12.4</v>
      </c>
      <c r="AF153">
        <v>12.4</v>
      </c>
      <c r="AG153">
        <v>12.4</v>
      </c>
      <c r="AH153">
        <v>12.4</v>
      </c>
      <c r="AI153">
        <v>12.4</v>
      </c>
      <c r="AJ153">
        <v>12.4</v>
      </c>
      <c r="AK153">
        <v>12.4</v>
      </c>
      <c r="AL153">
        <v>12.4</v>
      </c>
      <c r="AM153">
        <v>12.4</v>
      </c>
      <c r="AN153">
        <v>12.4</v>
      </c>
      <c r="AO153">
        <v>12.4</v>
      </c>
      <c r="AP153">
        <v>12.4</v>
      </c>
      <c r="AQ153">
        <v>12.4</v>
      </c>
      <c r="AR153">
        <v>12.4</v>
      </c>
      <c r="AS153">
        <v>12.4</v>
      </c>
      <c r="AT153">
        <v>12.4</v>
      </c>
      <c r="AU153">
        <v>12.4</v>
      </c>
      <c r="AV153">
        <v>12.4</v>
      </c>
      <c r="AW153">
        <v>12.4</v>
      </c>
      <c r="AX153">
        <v>12.4</v>
      </c>
      <c r="AY153">
        <v>12.4</v>
      </c>
      <c r="AZ153">
        <v>12.4</v>
      </c>
      <c r="BA153">
        <v>12.4</v>
      </c>
      <c r="BB153">
        <v>12.4</v>
      </c>
      <c r="BC153">
        <v>12.4</v>
      </c>
      <c r="BD153">
        <v>12.4</v>
      </c>
      <c r="BE153">
        <v>12.4</v>
      </c>
      <c r="BF153">
        <v>12.4</v>
      </c>
      <c r="BG153">
        <v>12.4</v>
      </c>
      <c r="BH153" s="77">
        <v>12.6</v>
      </c>
      <c r="BI153">
        <v>12.6</v>
      </c>
      <c r="BJ153">
        <v>12.6</v>
      </c>
      <c r="BK153">
        <v>12.6</v>
      </c>
      <c r="BL153">
        <v>12.6</v>
      </c>
      <c r="BM153">
        <v>12.6</v>
      </c>
      <c r="BN153">
        <v>12.6</v>
      </c>
      <c r="BO153">
        <v>12.6</v>
      </c>
      <c r="BP153">
        <v>12.6</v>
      </c>
      <c r="BQ153">
        <v>12.6</v>
      </c>
      <c r="BR153">
        <v>12.6</v>
      </c>
      <c r="BS153">
        <v>12.6</v>
      </c>
      <c r="BT153" s="8">
        <v>14.6</v>
      </c>
      <c r="BU153">
        <v>14.6</v>
      </c>
      <c r="BV153">
        <v>14.6</v>
      </c>
      <c r="BW153">
        <v>14.6</v>
      </c>
      <c r="BX153">
        <v>14.6</v>
      </c>
      <c r="BY153">
        <v>14.6</v>
      </c>
      <c r="BZ153">
        <v>14.6</v>
      </c>
      <c r="CA153">
        <v>14.6</v>
      </c>
      <c r="CB153">
        <v>14.6</v>
      </c>
      <c r="CC153">
        <v>14.6</v>
      </c>
      <c r="CD153">
        <v>14.6</v>
      </c>
      <c r="CE153">
        <v>14.6</v>
      </c>
    </row>
    <row r="154" spans="1:83" ht="12.75">
      <c r="A154" s="68" t="s">
        <v>200</v>
      </c>
      <c r="B154" s="69" t="s">
        <v>201</v>
      </c>
      <c r="C154" s="69">
        <v>12.9</v>
      </c>
      <c r="D154" s="69">
        <v>12.9</v>
      </c>
      <c r="E154" s="69">
        <v>12.9</v>
      </c>
      <c r="F154" s="69">
        <v>12.9</v>
      </c>
      <c r="G154" s="69">
        <v>12.9</v>
      </c>
      <c r="H154" s="69">
        <v>12.9</v>
      </c>
      <c r="I154" s="69">
        <v>12.9</v>
      </c>
      <c r="J154" s="69">
        <v>12.9</v>
      </c>
      <c r="K154" s="69">
        <v>12.9</v>
      </c>
      <c r="L154" s="69">
        <v>12.9</v>
      </c>
      <c r="M154" s="69">
        <v>12.9</v>
      </c>
      <c r="N154" s="69">
        <v>12.9</v>
      </c>
      <c r="O154" s="70">
        <v>13.6</v>
      </c>
      <c r="P154" s="69">
        <v>13.6</v>
      </c>
      <c r="Q154" s="69">
        <v>13.6</v>
      </c>
      <c r="R154" s="69">
        <v>13.6</v>
      </c>
      <c r="S154" s="69">
        <v>13.6</v>
      </c>
      <c r="T154" s="69">
        <v>13.6</v>
      </c>
      <c r="U154" s="69">
        <v>13.6</v>
      </c>
      <c r="V154" s="69">
        <v>13.6</v>
      </c>
      <c r="W154" s="69">
        <v>13.6</v>
      </c>
      <c r="X154">
        <v>13.6</v>
      </c>
      <c r="Y154">
        <v>13.6</v>
      </c>
      <c r="Z154">
        <v>13.6</v>
      </c>
      <c r="AA154">
        <v>13.6</v>
      </c>
      <c r="AB154">
        <v>13.6</v>
      </c>
      <c r="AC154">
        <v>13.6</v>
      </c>
      <c r="AD154" s="77">
        <v>12.7</v>
      </c>
      <c r="AE154">
        <v>12.7</v>
      </c>
      <c r="AF154">
        <v>12.7</v>
      </c>
      <c r="AG154">
        <v>12.7</v>
      </c>
      <c r="AH154">
        <v>12.7</v>
      </c>
      <c r="AI154">
        <v>12.7</v>
      </c>
      <c r="AJ154" s="77">
        <v>12.9</v>
      </c>
      <c r="AK154">
        <v>12.9</v>
      </c>
      <c r="AL154">
        <v>12.9</v>
      </c>
      <c r="AM154">
        <v>12.9</v>
      </c>
      <c r="AN154">
        <v>12.9</v>
      </c>
      <c r="AO154">
        <v>12.9</v>
      </c>
      <c r="AP154">
        <v>12.9</v>
      </c>
      <c r="AQ154">
        <v>12.9</v>
      </c>
      <c r="AR154">
        <v>12.9</v>
      </c>
      <c r="AS154">
        <v>12.9</v>
      </c>
      <c r="AT154">
        <v>12.9</v>
      </c>
      <c r="AU154">
        <v>12.9</v>
      </c>
      <c r="AV154">
        <v>12.9</v>
      </c>
      <c r="AW154">
        <v>12.9</v>
      </c>
      <c r="AX154">
        <v>12.9</v>
      </c>
      <c r="AY154">
        <v>12.9</v>
      </c>
      <c r="AZ154">
        <v>12.9</v>
      </c>
      <c r="BA154">
        <v>12.9</v>
      </c>
      <c r="BB154">
        <v>12.9</v>
      </c>
      <c r="BC154">
        <v>12.9</v>
      </c>
      <c r="BD154">
        <v>12.9</v>
      </c>
      <c r="BE154">
        <v>12.9</v>
      </c>
      <c r="BF154">
        <v>12.9</v>
      </c>
      <c r="BG154">
        <v>12.9</v>
      </c>
      <c r="BH154">
        <v>12.9</v>
      </c>
      <c r="BI154">
        <v>12.9</v>
      </c>
      <c r="BJ154">
        <v>12.9</v>
      </c>
      <c r="BK154">
        <v>12.9</v>
      </c>
      <c r="BL154">
        <v>12.9</v>
      </c>
      <c r="BM154">
        <v>12.9</v>
      </c>
      <c r="BN154">
        <v>12.9</v>
      </c>
      <c r="BO154">
        <v>12.9</v>
      </c>
      <c r="BP154">
        <v>12.9</v>
      </c>
      <c r="BQ154">
        <v>12.9</v>
      </c>
      <c r="BR154">
        <v>12.9</v>
      </c>
      <c r="BS154">
        <v>12.9</v>
      </c>
      <c r="BT154" s="8">
        <v>14.6</v>
      </c>
      <c r="BU154">
        <v>14.6</v>
      </c>
      <c r="BV154">
        <v>14.6</v>
      </c>
      <c r="BW154">
        <v>14.6</v>
      </c>
      <c r="BX154">
        <v>14.6</v>
      </c>
      <c r="BY154">
        <v>14.6</v>
      </c>
      <c r="BZ154">
        <v>14.6</v>
      </c>
      <c r="CA154">
        <v>14.6</v>
      </c>
      <c r="CB154">
        <v>14.6</v>
      </c>
      <c r="CC154">
        <v>14.6</v>
      </c>
      <c r="CD154">
        <v>14.6</v>
      </c>
      <c r="CE154">
        <v>14.6</v>
      </c>
    </row>
    <row r="155" spans="1:83" ht="12.75">
      <c r="A155" s="68" t="s">
        <v>202</v>
      </c>
      <c r="B155" s="69" t="s">
        <v>203</v>
      </c>
      <c r="C155" s="69">
        <v>12.9</v>
      </c>
      <c r="D155" s="69">
        <v>12.9</v>
      </c>
      <c r="E155" s="69">
        <v>12.9</v>
      </c>
      <c r="F155" s="69">
        <v>12.9</v>
      </c>
      <c r="G155" s="69">
        <v>12.9</v>
      </c>
      <c r="H155" s="69">
        <v>12.9</v>
      </c>
      <c r="I155" s="69">
        <v>12.9</v>
      </c>
      <c r="J155" s="69">
        <v>12.9</v>
      </c>
      <c r="K155" s="69">
        <v>12.9</v>
      </c>
      <c r="L155" s="69">
        <v>12.9</v>
      </c>
      <c r="M155" s="69">
        <v>12.9</v>
      </c>
      <c r="N155" s="69">
        <v>12.9</v>
      </c>
      <c r="O155" s="70">
        <v>13.6</v>
      </c>
      <c r="P155" s="69">
        <v>13.6</v>
      </c>
      <c r="Q155" s="69">
        <v>13.6</v>
      </c>
      <c r="R155" s="69">
        <v>13.6</v>
      </c>
      <c r="S155" s="69">
        <v>13.6</v>
      </c>
      <c r="T155" s="69">
        <v>13.6</v>
      </c>
      <c r="U155" s="69">
        <v>13.6</v>
      </c>
      <c r="V155" s="69">
        <v>13.6</v>
      </c>
      <c r="W155" s="69">
        <v>13.6</v>
      </c>
      <c r="X155">
        <v>13.6</v>
      </c>
      <c r="Y155">
        <v>13.6</v>
      </c>
      <c r="Z155">
        <v>13.6</v>
      </c>
      <c r="AA155">
        <v>13.6</v>
      </c>
      <c r="AB155">
        <v>13.6</v>
      </c>
      <c r="AC155">
        <v>13.6</v>
      </c>
      <c r="AD155" s="77">
        <v>12.7</v>
      </c>
      <c r="AE155">
        <v>12.7</v>
      </c>
      <c r="AF155">
        <v>12.7</v>
      </c>
      <c r="AG155">
        <v>12.7</v>
      </c>
      <c r="AH155">
        <v>12.7</v>
      </c>
      <c r="AI155">
        <v>12.7</v>
      </c>
      <c r="AJ155" s="77">
        <v>12.9</v>
      </c>
      <c r="AK155">
        <v>12.9</v>
      </c>
      <c r="AL155">
        <v>12.9</v>
      </c>
      <c r="AM155">
        <v>12.9</v>
      </c>
      <c r="AN155">
        <v>12.9</v>
      </c>
      <c r="AO155">
        <v>12.9</v>
      </c>
      <c r="AP155">
        <v>12.9</v>
      </c>
      <c r="AQ155">
        <v>12.9</v>
      </c>
      <c r="AR155">
        <v>12.9</v>
      </c>
      <c r="AS155">
        <v>12.9</v>
      </c>
      <c r="AT155">
        <v>12.9</v>
      </c>
      <c r="AU155">
        <v>12.9</v>
      </c>
      <c r="AV155">
        <v>12.9</v>
      </c>
      <c r="AW155">
        <v>12.9</v>
      </c>
      <c r="AX155">
        <v>12.9</v>
      </c>
      <c r="AY155">
        <v>12.9</v>
      </c>
      <c r="AZ155">
        <v>12.9</v>
      </c>
      <c r="BA155">
        <v>12.9</v>
      </c>
      <c r="BB155">
        <v>12.9</v>
      </c>
      <c r="BC155">
        <v>12.9</v>
      </c>
      <c r="BD155">
        <v>12.9</v>
      </c>
      <c r="BE155">
        <v>12.9</v>
      </c>
      <c r="BF155">
        <v>12.9</v>
      </c>
      <c r="BG155">
        <v>12.9</v>
      </c>
      <c r="BH155">
        <v>12.9</v>
      </c>
      <c r="BI155">
        <v>12.9</v>
      </c>
      <c r="BJ155">
        <v>12.9</v>
      </c>
      <c r="BK155">
        <v>12.9</v>
      </c>
      <c r="BL155">
        <v>12.9</v>
      </c>
      <c r="BM155">
        <v>12.9</v>
      </c>
      <c r="BN155">
        <v>12.9</v>
      </c>
      <c r="BO155">
        <v>12.9</v>
      </c>
      <c r="BP155">
        <v>12.9</v>
      </c>
      <c r="BQ155">
        <v>12.9</v>
      </c>
      <c r="BR155">
        <v>12.9</v>
      </c>
      <c r="BS155">
        <v>12.9</v>
      </c>
      <c r="BT155" s="8">
        <v>14.6</v>
      </c>
      <c r="BU155">
        <v>14.6</v>
      </c>
      <c r="BV155">
        <v>14.6</v>
      </c>
      <c r="BW155">
        <v>14.6</v>
      </c>
      <c r="BX155">
        <v>14.6</v>
      </c>
      <c r="BY155">
        <v>14.6</v>
      </c>
      <c r="BZ155">
        <v>14.6</v>
      </c>
      <c r="CA155">
        <v>14.6</v>
      </c>
      <c r="CB155">
        <v>14.6</v>
      </c>
      <c r="CC155">
        <v>14.6</v>
      </c>
      <c r="CD155">
        <v>14.6</v>
      </c>
      <c r="CE155">
        <v>14.6</v>
      </c>
    </row>
    <row r="156" spans="1:83" ht="12.75">
      <c r="A156" s="68" t="s">
        <v>204</v>
      </c>
      <c r="B156" s="69" t="s">
        <v>205</v>
      </c>
      <c r="C156" s="69">
        <v>13.5</v>
      </c>
      <c r="D156" s="69">
        <v>13.5</v>
      </c>
      <c r="E156" s="69">
        <v>13.5</v>
      </c>
      <c r="F156" s="70">
        <v>13.9</v>
      </c>
      <c r="G156" s="69">
        <v>13.9</v>
      </c>
      <c r="H156" s="69">
        <v>13.9</v>
      </c>
      <c r="I156" s="69">
        <v>13.9</v>
      </c>
      <c r="J156" s="69">
        <v>13.9</v>
      </c>
      <c r="K156" s="69">
        <v>13.9</v>
      </c>
      <c r="L156" s="69">
        <v>13.9</v>
      </c>
      <c r="M156" s="69">
        <v>13.9</v>
      </c>
      <c r="N156" s="69">
        <v>13.9</v>
      </c>
      <c r="O156" s="69">
        <v>13.9</v>
      </c>
      <c r="P156" s="69">
        <v>13.9</v>
      </c>
      <c r="Q156" s="69">
        <v>13.9</v>
      </c>
      <c r="R156" s="69">
        <v>13.9</v>
      </c>
      <c r="S156" s="69">
        <v>13.9</v>
      </c>
      <c r="T156" s="69">
        <v>13.9</v>
      </c>
      <c r="U156" s="69">
        <v>13.9</v>
      </c>
      <c r="V156" s="69">
        <v>13.9</v>
      </c>
      <c r="W156" s="69">
        <v>13.9</v>
      </c>
      <c r="X156">
        <v>13.9</v>
      </c>
      <c r="Y156">
        <v>13.9</v>
      </c>
      <c r="Z156">
        <v>13.9</v>
      </c>
      <c r="AA156">
        <v>13.9</v>
      </c>
      <c r="AB156">
        <v>13.9</v>
      </c>
      <c r="AC156">
        <v>13.9</v>
      </c>
      <c r="AD156" s="81">
        <v>12.9</v>
      </c>
      <c r="AE156">
        <v>12.9</v>
      </c>
      <c r="AF156">
        <v>12.9</v>
      </c>
      <c r="AG156">
        <v>12.9</v>
      </c>
      <c r="AH156">
        <v>12.9</v>
      </c>
      <c r="AI156">
        <v>12.9</v>
      </c>
      <c r="AJ156">
        <v>12.9</v>
      </c>
      <c r="AK156">
        <v>12.9</v>
      </c>
      <c r="AL156">
        <v>12.9</v>
      </c>
      <c r="AM156">
        <v>12.9</v>
      </c>
      <c r="AN156">
        <v>12.9</v>
      </c>
      <c r="AO156">
        <v>12.9</v>
      </c>
      <c r="AP156">
        <v>12.9</v>
      </c>
      <c r="AQ156">
        <v>12.9</v>
      </c>
      <c r="AR156">
        <v>12.9</v>
      </c>
      <c r="AS156">
        <v>12.9</v>
      </c>
      <c r="AT156">
        <v>12.9</v>
      </c>
      <c r="AU156">
        <v>12.9</v>
      </c>
      <c r="AV156" s="77">
        <v>13.4</v>
      </c>
      <c r="AW156">
        <v>13.4</v>
      </c>
      <c r="AX156">
        <v>13.4</v>
      </c>
      <c r="AY156">
        <v>13.4</v>
      </c>
      <c r="AZ156">
        <v>13.4</v>
      </c>
      <c r="BA156">
        <v>13.4</v>
      </c>
      <c r="BB156">
        <v>13.4</v>
      </c>
      <c r="BC156">
        <v>13.4</v>
      </c>
      <c r="BD156">
        <v>13.4</v>
      </c>
      <c r="BE156">
        <v>13.4</v>
      </c>
      <c r="BF156">
        <v>13.4</v>
      </c>
      <c r="BG156">
        <v>13.4</v>
      </c>
      <c r="BH156" s="77">
        <v>13.9</v>
      </c>
      <c r="BI156">
        <v>13.9</v>
      </c>
      <c r="BJ156">
        <v>13.9</v>
      </c>
      <c r="BK156">
        <v>13.9</v>
      </c>
      <c r="BL156">
        <v>13.9</v>
      </c>
      <c r="BM156">
        <v>13.9</v>
      </c>
      <c r="BN156">
        <v>13.9</v>
      </c>
      <c r="BO156">
        <v>13.9</v>
      </c>
      <c r="BP156">
        <v>13.9</v>
      </c>
      <c r="BQ156">
        <v>13.9</v>
      </c>
      <c r="BR156">
        <v>13.9</v>
      </c>
      <c r="BS156">
        <v>13.9</v>
      </c>
      <c r="BT156" s="8">
        <v>14.6</v>
      </c>
      <c r="BU156">
        <v>14.6</v>
      </c>
      <c r="BV156">
        <v>14.6</v>
      </c>
      <c r="BW156">
        <v>14.6</v>
      </c>
      <c r="BX156">
        <v>14.6</v>
      </c>
      <c r="BY156">
        <v>14.6</v>
      </c>
      <c r="BZ156">
        <v>14.6</v>
      </c>
      <c r="CA156">
        <v>14.6</v>
      </c>
      <c r="CB156">
        <v>14.6</v>
      </c>
      <c r="CC156">
        <v>14.6</v>
      </c>
      <c r="CD156">
        <v>14.6</v>
      </c>
      <c r="CE156">
        <v>14.6</v>
      </c>
    </row>
    <row r="157" spans="1:83" ht="12.75">
      <c r="A157" s="68" t="s">
        <v>206</v>
      </c>
      <c r="B157" s="69" t="s">
        <v>207</v>
      </c>
      <c r="C157" s="69">
        <v>12.9</v>
      </c>
      <c r="D157" s="69">
        <v>12.9</v>
      </c>
      <c r="E157" s="69">
        <v>12.9</v>
      </c>
      <c r="F157" s="69">
        <v>12.9</v>
      </c>
      <c r="G157" s="70">
        <v>13.4</v>
      </c>
      <c r="H157" s="69">
        <v>13.4</v>
      </c>
      <c r="I157" s="69">
        <v>13.4</v>
      </c>
      <c r="J157" s="69">
        <v>13.4</v>
      </c>
      <c r="K157" s="69">
        <v>13.4</v>
      </c>
      <c r="L157" s="69">
        <v>13.4</v>
      </c>
      <c r="M157" s="69">
        <v>13.4</v>
      </c>
      <c r="N157" s="69">
        <v>13.4</v>
      </c>
      <c r="O157" s="69">
        <v>13.4</v>
      </c>
      <c r="P157" s="69">
        <v>13.4</v>
      </c>
      <c r="Q157" s="69">
        <v>13.4</v>
      </c>
      <c r="R157" s="69">
        <v>13.4</v>
      </c>
      <c r="S157" s="69">
        <v>13.4</v>
      </c>
      <c r="T157" s="69">
        <v>13.4</v>
      </c>
      <c r="U157" s="69">
        <v>13.4</v>
      </c>
      <c r="V157" s="69">
        <v>13.4</v>
      </c>
      <c r="W157" s="69">
        <v>13.4</v>
      </c>
      <c r="X157">
        <v>13.4</v>
      </c>
      <c r="Y157">
        <v>13.4</v>
      </c>
      <c r="Z157">
        <v>13.4</v>
      </c>
      <c r="AA157">
        <v>13.4</v>
      </c>
      <c r="AB157">
        <v>13.4</v>
      </c>
      <c r="AC157">
        <v>13.4</v>
      </c>
      <c r="AD157" s="77">
        <v>12.5</v>
      </c>
      <c r="AE157">
        <v>12.5</v>
      </c>
      <c r="AF157">
        <v>12.5</v>
      </c>
      <c r="AG157">
        <v>12.5</v>
      </c>
      <c r="AH157">
        <v>12.5</v>
      </c>
      <c r="AI157">
        <v>12.5</v>
      </c>
      <c r="AJ157">
        <v>12.5</v>
      </c>
      <c r="AK157">
        <v>12.5</v>
      </c>
      <c r="AL157">
        <v>12.5</v>
      </c>
      <c r="AM157">
        <v>12.5</v>
      </c>
      <c r="AN157">
        <v>12.5</v>
      </c>
      <c r="AO157">
        <v>12.5</v>
      </c>
      <c r="AP157" s="77">
        <v>12.9</v>
      </c>
      <c r="AQ157">
        <v>12.9</v>
      </c>
      <c r="AR157">
        <v>12.9</v>
      </c>
      <c r="AS157">
        <v>12.9</v>
      </c>
      <c r="AT157">
        <v>12.9</v>
      </c>
      <c r="AU157">
        <v>12.9</v>
      </c>
      <c r="AV157" s="77">
        <v>13.2</v>
      </c>
      <c r="AW157">
        <v>13.2</v>
      </c>
      <c r="AX157">
        <v>13.2</v>
      </c>
      <c r="AY157">
        <v>13.2</v>
      </c>
      <c r="AZ157">
        <v>13.2</v>
      </c>
      <c r="BA157">
        <v>13.2</v>
      </c>
      <c r="BB157">
        <v>13.2</v>
      </c>
      <c r="BC157">
        <v>13.2</v>
      </c>
      <c r="BD157">
        <v>13.2</v>
      </c>
      <c r="BE157">
        <v>13.2</v>
      </c>
      <c r="BF157">
        <v>13.2</v>
      </c>
      <c r="BG157">
        <v>13.2</v>
      </c>
      <c r="BH157" s="77">
        <v>13.7</v>
      </c>
      <c r="BI157">
        <v>13.7</v>
      </c>
      <c r="BJ157">
        <v>13.7</v>
      </c>
      <c r="BK157">
        <v>13.7</v>
      </c>
      <c r="BL157">
        <v>13.7</v>
      </c>
      <c r="BM157">
        <v>13.7</v>
      </c>
      <c r="BN157">
        <v>13.7</v>
      </c>
      <c r="BO157">
        <v>13.7</v>
      </c>
      <c r="BP157">
        <v>13.7</v>
      </c>
      <c r="BQ157">
        <v>13.7</v>
      </c>
      <c r="BR157">
        <v>13.7</v>
      </c>
      <c r="BS157">
        <v>13.7</v>
      </c>
      <c r="BT157" s="8">
        <v>14.6</v>
      </c>
      <c r="BU157">
        <v>14.6</v>
      </c>
      <c r="BV157">
        <v>14.6</v>
      </c>
      <c r="BW157">
        <v>14.6</v>
      </c>
      <c r="BX157">
        <v>14.6</v>
      </c>
      <c r="BY157">
        <v>14.6</v>
      </c>
      <c r="BZ157">
        <v>14.6</v>
      </c>
      <c r="CA157">
        <v>14.6</v>
      </c>
      <c r="CB157">
        <v>14.6</v>
      </c>
      <c r="CC157">
        <v>14.6</v>
      </c>
      <c r="CD157">
        <v>14.6</v>
      </c>
      <c r="CE157">
        <v>14.6</v>
      </c>
    </row>
    <row r="158" spans="1:83" ht="12.75">
      <c r="A158" s="7" t="s">
        <v>208</v>
      </c>
      <c r="B158" s="8" t="s">
        <v>209</v>
      </c>
      <c r="C158" s="8">
        <v>11.6</v>
      </c>
      <c r="D158" s="8">
        <v>11.6</v>
      </c>
      <c r="E158" s="8">
        <v>11.6</v>
      </c>
      <c r="F158" s="8">
        <v>11.6</v>
      </c>
      <c r="G158" s="8">
        <v>11.6</v>
      </c>
      <c r="H158" s="8">
        <v>11.6</v>
      </c>
      <c r="I158" s="8">
        <v>11.6</v>
      </c>
      <c r="J158" s="8">
        <v>11.6</v>
      </c>
      <c r="K158" s="8">
        <v>11.6</v>
      </c>
      <c r="L158" s="64">
        <v>12.5</v>
      </c>
      <c r="M158" s="8">
        <v>12.5</v>
      </c>
      <c r="N158" s="8">
        <v>12.5</v>
      </c>
      <c r="O158" s="8">
        <v>12.5</v>
      </c>
      <c r="P158" s="8">
        <v>12.5</v>
      </c>
      <c r="Q158" s="8">
        <v>12.5</v>
      </c>
      <c r="R158" s="8">
        <v>12.5</v>
      </c>
      <c r="S158" s="8">
        <v>12.5</v>
      </c>
      <c r="T158" s="8">
        <v>12.5</v>
      </c>
      <c r="U158" s="8">
        <v>12.5</v>
      </c>
      <c r="V158" s="8">
        <v>12.5</v>
      </c>
      <c r="W158" s="8">
        <v>12.5</v>
      </c>
      <c r="X158">
        <v>12.5</v>
      </c>
      <c r="Y158">
        <v>12.5</v>
      </c>
      <c r="Z158">
        <v>12.5</v>
      </c>
      <c r="AA158">
        <v>12.5</v>
      </c>
      <c r="AB158">
        <v>12.5</v>
      </c>
      <c r="AC158">
        <v>12.5</v>
      </c>
      <c r="AD158" s="77">
        <v>11.6</v>
      </c>
      <c r="AE158">
        <v>11.6</v>
      </c>
      <c r="AF158">
        <v>11.6</v>
      </c>
      <c r="AG158">
        <v>11.6</v>
      </c>
      <c r="AH158" s="77">
        <v>12.1</v>
      </c>
      <c r="AI158">
        <v>12.1</v>
      </c>
      <c r="AJ158">
        <v>12.1</v>
      </c>
      <c r="AK158">
        <v>12.1</v>
      </c>
      <c r="AL158">
        <v>12.1</v>
      </c>
      <c r="AM158">
        <v>12.1</v>
      </c>
      <c r="AN158">
        <v>12.1</v>
      </c>
      <c r="AO158">
        <v>12.1</v>
      </c>
      <c r="AP158">
        <v>12.1</v>
      </c>
      <c r="AQ158">
        <v>12.1</v>
      </c>
      <c r="AR158">
        <v>12.1</v>
      </c>
      <c r="AS158">
        <v>12.1</v>
      </c>
      <c r="AT158">
        <v>12.1</v>
      </c>
      <c r="AU158">
        <v>12.1</v>
      </c>
      <c r="AV158" s="77">
        <v>13.1</v>
      </c>
      <c r="AW158">
        <v>13.1</v>
      </c>
      <c r="AX158">
        <v>13.1</v>
      </c>
      <c r="AY158">
        <v>13.1</v>
      </c>
      <c r="AZ158">
        <v>13.1</v>
      </c>
      <c r="BA158">
        <v>13.1</v>
      </c>
      <c r="BB158">
        <v>13.1</v>
      </c>
      <c r="BC158">
        <v>13.1</v>
      </c>
      <c r="BD158">
        <v>13.1</v>
      </c>
      <c r="BE158">
        <v>13.1</v>
      </c>
      <c r="BF158">
        <v>13.1</v>
      </c>
      <c r="BG158">
        <v>13.1</v>
      </c>
      <c r="BH158">
        <v>13.1</v>
      </c>
      <c r="BI158">
        <v>13.1</v>
      </c>
      <c r="BJ158">
        <v>13.1</v>
      </c>
      <c r="BK158">
        <v>13.1</v>
      </c>
      <c r="BL158">
        <v>13.1</v>
      </c>
      <c r="BM158">
        <v>13.1</v>
      </c>
      <c r="BN158">
        <v>13.1</v>
      </c>
      <c r="BO158">
        <v>13.1</v>
      </c>
      <c r="BP158">
        <v>13.1</v>
      </c>
      <c r="BQ158">
        <v>13.1</v>
      </c>
      <c r="BR158">
        <v>13.1</v>
      </c>
      <c r="BS158">
        <v>13.1</v>
      </c>
      <c r="BT158" s="8">
        <v>14.6</v>
      </c>
      <c r="BU158">
        <v>14.6</v>
      </c>
      <c r="BV158">
        <v>14.6</v>
      </c>
      <c r="BW158">
        <v>14.6</v>
      </c>
      <c r="BX158">
        <v>14.6</v>
      </c>
      <c r="BY158">
        <v>14.6</v>
      </c>
      <c r="BZ158">
        <v>14.6</v>
      </c>
      <c r="CA158">
        <v>14.6</v>
      </c>
      <c r="CB158">
        <v>14.6</v>
      </c>
      <c r="CC158">
        <v>14.6</v>
      </c>
      <c r="CD158">
        <v>14.6</v>
      </c>
      <c r="CE158">
        <v>14.6</v>
      </c>
    </row>
    <row r="159" spans="1:83" ht="12.75">
      <c r="A159" s="68" t="s">
        <v>210</v>
      </c>
      <c r="B159" s="69" t="s">
        <v>211</v>
      </c>
      <c r="C159" s="69">
        <v>13.8</v>
      </c>
      <c r="D159" s="69">
        <v>13.8</v>
      </c>
      <c r="E159" s="69">
        <v>13.8</v>
      </c>
      <c r="F159" s="69">
        <v>13.8</v>
      </c>
      <c r="G159" s="69">
        <v>13.8</v>
      </c>
      <c r="H159" s="69">
        <v>13.8</v>
      </c>
      <c r="I159" s="69">
        <v>13.8</v>
      </c>
      <c r="J159" s="69">
        <v>13.8</v>
      </c>
      <c r="K159" s="69">
        <v>13.8</v>
      </c>
      <c r="L159" s="69">
        <v>13.8</v>
      </c>
      <c r="M159" s="69">
        <v>13.8</v>
      </c>
      <c r="N159" s="69">
        <v>13.8</v>
      </c>
      <c r="O159" s="69">
        <v>13.8</v>
      </c>
      <c r="P159" s="69">
        <v>13.8</v>
      </c>
      <c r="Q159" s="69">
        <v>13.8</v>
      </c>
      <c r="R159" s="69">
        <v>13.8</v>
      </c>
      <c r="S159" s="69">
        <v>13.8</v>
      </c>
      <c r="T159" s="69">
        <v>13.8</v>
      </c>
      <c r="U159" s="69">
        <v>13.8</v>
      </c>
      <c r="V159" s="69">
        <v>13.8</v>
      </c>
      <c r="W159" s="69">
        <v>13.8</v>
      </c>
      <c r="X159">
        <v>13.8</v>
      </c>
      <c r="Y159">
        <v>13.8</v>
      </c>
      <c r="Z159">
        <v>13.8</v>
      </c>
      <c r="AA159">
        <v>13.8</v>
      </c>
      <c r="AB159">
        <v>13.8</v>
      </c>
      <c r="AC159">
        <v>13.8</v>
      </c>
      <c r="AD159" s="77">
        <v>12.9</v>
      </c>
      <c r="AE159">
        <v>12.9</v>
      </c>
      <c r="AF159">
        <v>12.9</v>
      </c>
      <c r="AG159">
        <v>12.9</v>
      </c>
      <c r="AH159">
        <v>12.9</v>
      </c>
      <c r="AI159">
        <v>12.9</v>
      </c>
      <c r="AJ159">
        <v>12.9</v>
      </c>
      <c r="AK159">
        <v>12.9</v>
      </c>
      <c r="AL159">
        <v>12.9</v>
      </c>
      <c r="AM159">
        <v>12.9</v>
      </c>
      <c r="AN159">
        <v>12.9</v>
      </c>
      <c r="AO159">
        <v>12.9</v>
      </c>
      <c r="AP159">
        <v>12.9</v>
      </c>
      <c r="AQ159">
        <v>12.9</v>
      </c>
      <c r="AR159">
        <v>12.9</v>
      </c>
      <c r="AS159">
        <v>12.9</v>
      </c>
      <c r="AT159">
        <v>12.9</v>
      </c>
      <c r="AU159">
        <v>12.9</v>
      </c>
      <c r="AV159">
        <v>12.9</v>
      </c>
      <c r="AW159">
        <v>12.9</v>
      </c>
      <c r="AX159">
        <v>12.9</v>
      </c>
      <c r="AY159">
        <v>12.9</v>
      </c>
      <c r="AZ159">
        <v>12.9</v>
      </c>
      <c r="BA159">
        <v>12.9</v>
      </c>
      <c r="BB159">
        <v>12.9</v>
      </c>
      <c r="BC159">
        <v>12.9</v>
      </c>
      <c r="BD159">
        <v>12.9</v>
      </c>
      <c r="BE159">
        <v>12.9</v>
      </c>
      <c r="BF159">
        <v>12.9</v>
      </c>
      <c r="BG159">
        <v>12.9</v>
      </c>
      <c r="BH159" s="77">
        <v>13.5</v>
      </c>
      <c r="BI159">
        <v>13.5</v>
      </c>
      <c r="BJ159">
        <v>13.5</v>
      </c>
      <c r="BK159">
        <v>13.5</v>
      </c>
      <c r="BL159">
        <v>13.5</v>
      </c>
      <c r="BM159">
        <v>13.5</v>
      </c>
      <c r="BN159">
        <v>13.5</v>
      </c>
      <c r="BO159">
        <v>13.5</v>
      </c>
      <c r="BP159">
        <v>13.5</v>
      </c>
      <c r="BQ159">
        <v>13.5</v>
      </c>
      <c r="BR159">
        <v>13.5</v>
      </c>
      <c r="BS159">
        <v>13.5</v>
      </c>
      <c r="BT159" s="8">
        <v>14.6</v>
      </c>
      <c r="BU159">
        <v>14.6</v>
      </c>
      <c r="BV159">
        <v>14.6</v>
      </c>
      <c r="BW159">
        <v>14.6</v>
      </c>
      <c r="BX159">
        <v>14.6</v>
      </c>
      <c r="BY159">
        <v>14.6</v>
      </c>
      <c r="BZ159">
        <v>14.6</v>
      </c>
      <c r="CA159">
        <v>14.6</v>
      </c>
      <c r="CB159">
        <v>14.6</v>
      </c>
      <c r="CC159">
        <v>14.6</v>
      </c>
      <c r="CD159">
        <v>14.6</v>
      </c>
      <c r="CE159">
        <v>14.6</v>
      </c>
    </row>
    <row r="160" spans="1:83" ht="12.75">
      <c r="A160" s="68" t="s">
        <v>212</v>
      </c>
      <c r="B160" s="69" t="s">
        <v>213</v>
      </c>
      <c r="C160" s="69">
        <v>13.8</v>
      </c>
      <c r="D160" s="69">
        <v>13.8</v>
      </c>
      <c r="E160" s="69">
        <v>13.8</v>
      </c>
      <c r="F160" s="69">
        <v>13.8</v>
      </c>
      <c r="G160" s="69">
        <v>13.8</v>
      </c>
      <c r="H160" s="69">
        <v>13.8</v>
      </c>
      <c r="I160" s="69">
        <v>13.8</v>
      </c>
      <c r="J160" s="69">
        <v>13.8</v>
      </c>
      <c r="K160" s="69">
        <v>13.8</v>
      </c>
      <c r="L160" s="69">
        <v>13.8</v>
      </c>
      <c r="M160" s="69">
        <v>13.8</v>
      </c>
      <c r="N160" s="69">
        <v>13.8</v>
      </c>
      <c r="O160" s="69">
        <v>13.8</v>
      </c>
      <c r="P160" s="69">
        <v>13.8</v>
      </c>
      <c r="Q160" s="69">
        <v>13.8</v>
      </c>
      <c r="R160" s="69">
        <v>13.8</v>
      </c>
      <c r="S160" s="69">
        <v>13.8</v>
      </c>
      <c r="T160" s="69">
        <v>13.8</v>
      </c>
      <c r="U160" s="69">
        <v>13.8</v>
      </c>
      <c r="V160" s="69">
        <v>13.8</v>
      </c>
      <c r="W160" s="69">
        <v>13.8</v>
      </c>
      <c r="X160">
        <v>13.8</v>
      </c>
      <c r="Y160">
        <v>13.8</v>
      </c>
      <c r="Z160">
        <v>13.8</v>
      </c>
      <c r="AA160">
        <v>13.8</v>
      </c>
      <c r="AB160">
        <v>13.8</v>
      </c>
      <c r="AC160">
        <v>13.8</v>
      </c>
      <c r="AD160" s="77">
        <v>12.9</v>
      </c>
      <c r="AE160">
        <v>12.9</v>
      </c>
      <c r="AF160">
        <v>12.9</v>
      </c>
      <c r="AG160">
        <v>12.9</v>
      </c>
      <c r="AH160">
        <v>12.9</v>
      </c>
      <c r="AI160">
        <v>12.9</v>
      </c>
      <c r="AJ160">
        <v>12.9</v>
      </c>
      <c r="AK160">
        <v>12.9</v>
      </c>
      <c r="AL160">
        <v>12.9</v>
      </c>
      <c r="AM160">
        <v>12.9</v>
      </c>
      <c r="AN160">
        <v>12.9</v>
      </c>
      <c r="AO160">
        <v>12.9</v>
      </c>
      <c r="AP160">
        <v>12.9</v>
      </c>
      <c r="AQ160">
        <v>12.9</v>
      </c>
      <c r="AR160">
        <v>12.9</v>
      </c>
      <c r="AS160">
        <v>12.9</v>
      </c>
      <c r="AT160">
        <v>12.9</v>
      </c>
      <c r="AU160">
        <v>12.9</v>
      </c>
      <c r="AV160">
        <v>12.9</v>
      </c>
      <c r="AW160">
        <v>12.9</v>
      </c>
      <c r="AX160">
        <v>12.9</v>
      </c>
      <c r="AY160">
        <v>12.9</v>
      </c>
      <c r="AZ160">
        <v>12.9</v>
      </c>
      <c r="BA160">
        <v>12.9</v>
      </c>
      <c r="BB160">
        <v>12.9</v>
      </c>
      <c r="BC160">
        <v>12.9</v>
      </c>
      <c r="BD160">
        <v>12.9</v>
      </c>
      <c r="BE160">
        <v>12.9</v>
      </c>
      <c r="BF160">
        <v>12.9</v>
      </c>
      <c r="BG160">
        <v>12.9</v>
      </c>
      <c r="BH160" s="77">
        <v>13.5</v>
      </c>
      <c r="BI160">
        <v>13.5</v>
      </c>
      <c r="BJ160">
        <v>13.5</v>
      </c>
      <c r="BK160">
        <v>13.5</v>
      </c>
      <c r="BL160">
        <v>13.5</v>
      </c>
      <c r="BM160">
        <v>13.5</v>
      </c>
      <c r="BN160">
        <v>13.5</v>
      </c>
      <c r="BO160">
        <v>13.5</v>
      </c>
      <c r="BP160">
        <v>13.5</v>
      </c>
      <c r="BQ160">
        <v>13.5</v>
      </c>
      <c r="BR160">
        <v>13.5</v>
      </c>
      <c r="BS160">
        <v>13.5</v>
      </c>
      <c r="BT160" s="8">
        <v>14.6</v>
      </c>
      <c r="BU160">
        <v>14.6</v>
      </c>
      <c r="BV160">
        <v>14.6</v>
      </c>
      <c r="BW160">
        <v>14.6</v>
      </c>
      <c r="BX160">
        <v>14.6</v>
      </c>
      <c r="BY160">
        <v>14.6</v>
      </c>
      <c r="BZ160">
        <v>14.6</v>
      </c>
      <c r="CA160">
        <v>14.6</v>
      </c>
      <c r="CB160">
        <v>14.6</v>
      </c>
      <c r="CC160">
        <v>14.6</v>
      </c>
      <c r="CD160">
        <v>14.6</v>
      </c>
      <c r="CE160">
        <v>14.6</v>
      </c>
    </row>
    <row r="161" spans="1:83" ht="12.75">
      <c r="A161" s="7" t="s">
        <v>586</v>
      </c>
      <c r="B161" s="8" t="s">
        <v>983</v>
      </c>
      <c r="C161" s="8">
        <v>14.5</v>
      </c>
      <c r="D161" s="8">
        <v>14.5</v>
      </c>
      <c r="E161" s="8">
        <v>14.5</v>
      </c>
      <c r="F161" s="8">
        <v>14.5</v>
      </c>
      <c r="G161" s="8">
        <v>14.5</v>
      </c>
      <c r="H161" s="8">
        <v>14.5</v>
      </c>
      <c r="I161" s="8">
        <v>14.5</v>
      </c>
      <c r="J161" s="8">
        <v>14.5</v>
      </c>
      <c r="K161" s="8">
        <v>14.5</v>
      </c>
      <c r="L161" s="8">
        <v>14.5</v>
      </c>
      <c r="M161" s="8">
        <v>14.5</v>
      </c>
      <c r="N161" s="8">
        <v>14.5</v>
      </c>
      <c r="O161" s="8">
        <v>14.5</v>
      </c>
      <c r="P161" s="8">
        <v>14.5</v>
      </c>
      <c r="Q161" s="8">
        <v>14.5</v>
      </c>
      <c r="R161" s="8">
        <v>14.5</v>
      </c>
      <c r="S161" s="8">
        <v>14.5</v>
      </c>
      <c r="T161" s="8">
        <v>14.5</v>
      </c>
      <c r="U161" s="8">
        <v>14.5</v>
      </c>
      <c r="V161" s="8">
        <v>14.5</v>
      </c>
      <c r="W161" s="8">
        <v>14.5</v>
      </c>
      <c r="X161">
        <v>14.5</v>
      </c>
      <c r="Y161">
        <v>14.5</v>
      </c>
      <c r="Z161">
        <v>14.5</v>
      </c>
      <c r="AA161">
        <v>14.5</v>
      </c>
      <c r="AB161">
        <v>14.5</v>
      </c>
      <c r="AC161">
        <v>14.5</v>
      </c>
      <c r="AD161" s="77">
        <v>13.6</v>
      </c>
      <c r="AE161">
        <v>13.6</v>
      </c>
      <c r="AF161">
        <v>13.6</v>
      </c>
      <c r="AG161">
        <v>13.6</v>
      </c>
      <c r="AH161">
        <v>13.6</v>
      </c>
      <c r="AI161">
        <v>13.6</v>
      </c>
      <c r="AJ161">
        <v>13.6</v>
      </c>
      <c r="AK161">
        <v>13.6</v>
      </c>
      <c r="AL161">
        <v>13.6</v>
      </c>
      <c r="AM161">
        <v>13.6</v>
      </c>
      <c r="AN161">
        <v>13.6</v>
      </c>
      <c r="AO161">
        <v>13.6</v>
      </c>
      <c r="AP161">
        <v>13.6</v>
      </c>
      <c r="AQ161">
        <v>13.6</v>
      </c>
      <c r="AR161">
        <v>13.6</v>
      </c>
      <c r="AS161">
        <v>13.6</v>
      </c>
      <c r="AT161">
        <v>13.6</v>
      </c>
      <c r="AU161">
        <v>13.6</v>
      </c>
      <c r="AV161" s="77">
        <v>14.3</v>
      </c>
      <c r="AW161">
        <v>14.3</v>
      </c>
      <c r="AX161">
        <v>14.3</v>
      </c>
      <c r="AY161">
        <v>14.3</v>
      </c>
      <c r="AZ161">
        <v>14.3</v>
      </c>
      <c r="BA161">
        <v>14.3</v>
      </c>
      <c r="BB161">
        <v>14.3</v>
      </c>
      <c r="BC161">
        <v>14.3</v>
      </c>
      <c r="BD161">
        <v>14.3</v>
      </c>
      <c r="BE161">
        <v>14.3</v>
      </c>
      <c r="BF161">
        <v>14.3</v>
      </c>
      <c r="BG161">
        <v>14.3</v>
      </c>
      <c r="BH161">
        <v>14.3</v>
      </c>
      <c r="BI161">
        <v>14.3</v>
      </c>
      <c r="BJ161">
        <v>14.3</v>
      </c>
      <c r="BK161">
        <v>14.3</v>
      </c>
      <c r="BL161">
        <v>14.3</v>
      </c>
      <c r="BM161">
        <v>14.3</v>
      </c>
      <c r="BN161">
        <v>14.3</v>
      </c>
      <c r="BO161">
        <v>14.3</v>
      </c>
      <c r="BP161">
        <v>14.3</v>
      </c>
      <c r="BQ161">
        <v>14.3</v>
      </c>
      <c r="BR161">
        <v>14.3</v>
      </c>
      <c r="BS161">
        <v>14.3</v>
      </c>
      <c r="BT161" s="8">
        <v>14.6</v>
      </c>
      <c r="BU161">
        <v>14.6</v>
      </c>
      <c r="BV161">
        <v>14.6</v>
      </c>
      <c r="BW161">
        <v>14.6</v>
      </c>
      <c r="BX161">
        <v>14.6</v>
      </c>
      <c r="BY161">
        <v>14.6</v>
      </c>
      <c r="BZ161">
        <v>14.6</v>
      </c>
      <c r="CA161">
        <v>14.6</v>
      </c>
      <c r="CB161">
        <v>14.6</v>
      </c>
      <c r="CC161">
        <v>14.6</v>
      </c>
      <c r="CD161">
        <v>14.6</v>
      </c>
      <c r="CE161">
        <v>14.6</v>
      </c>
    </row>
    <row r="162" spans="1:83" ht="12.75">
      <c r="A162" s="7" t="s">
        <v>587</v>
      </c>
      <c r="B162" s="8" t="s">
        <v>984</v>
      </c>
      <c r="C162" s="8">
        <v>14.5</v>
      </c>
      <c r="D162" s="8">
        <v>14.5</v>
      </c>
      <c r="E162" s="8">
        <v>14.5</v>
      </c>
      <c r="F162" s="8">
        <v>14.5</v>
      </c>
      <c r="G162" s="8">
        <v>14.5</v>
      </c>
      <c r="H162" s="8">
        <v>14.5</v>
      </c>
      <c r="I162" s="8">
        <v>14.5</v>
      </c>
      <c r="J162" s="8">
        <v>14.5</v>
      </c>
      <c r="K162" s="8">
        <v>14.5</v>
      </c>
      <c r="L162" s="8">
        <v>14.5</v>
      </c>
      <c r="M162" s="8">
        <v>14.5</v>
      </c>
      <c r="N162" s="8">
        <v>14.5</v>
      </c>
      <c r="O162" s="8">
        <v>14.5</v>
      </c>
      <c r="P162" s="8">
        <v>14.5</v>
      </c>
      <c r="Q162" s="8">
        <v>14.5</v>
      </c>
      <c r="R162" s="8">
        <v>14.5</v>
      </c>
      <c r="S162" s="8">
        <v>14.5</v>
      </c>
      <c r="T162" s="8">
        <v>14.5</v>
      </c>
      <c r="U162" s="8">
        <v>14.5</v>
      </c>
      <c r="V162" s="8">
        <v>14.5</v>
      </c>
      <c r="W162" s="8">
        <v>14.5</v>
      </c>
      <c r="X162">
        <v>14.5</v>
      </c>
      <c r="Y162">
        <v>14.5</v>
      </c>
      <c r="Z162">
        <v>14.5</v>
      </c>
      <c r="AA162">
        <v>14.5</v>
      </c>
      <c r="AB162">
        <v>14.5</v>
      </c>
      <c r="AC162">
        <v>14.5</v>
      </c>
      <c r="AD162" s="77">
        <v>13.6</v>
      </c>
      <c r="AE162">
        <v>13.6</v>
      </c>
      <c r="AF162">
        <v>13.6</v>
      </c>
      <c r="AG162">
        <v>13.6</v>
      </c>
      <c r="AH162">
        <v>13.6</v>
      </c>
      <c r="AI162">
        <v>13.6</v>
      </c>
      <c r="AJ162">
        <v>13.6</v>
      </c>
      <c r="AK162">
        <v>13.6</v>
      </c>
      <c r="AL162">
        <v>13.6</v>
      </c>
      <c r="AM162">
        <v>13.6</v>
      </c>
      <c r="AN162">
        <v>13.6</v>
      </c>
      <c r="AO162">
        <v>13.6</v>
      </c>
      <c r="AP162">
        <v>13.6</v>
      </c>
      <c r="AQ162">
        <v>13.6</v>
      </c>
      <c r="AR162">
        <v>13.6</v>
      </c>
      <c r="AS162">
        <v>13.6</v>
      </c>
      <c r="AT162">
        <v>13.6</v>
      </c>
      <c r="AU162">
        <v>13.6</v>
      </c>
      <c r="AV162" s="77">
        <v>14.3</v>
      </c>
      <c r="AW162">
        <v>14.3</v>
      </c>
      <c r="AX162">
        <v>14.3</v>
      </c>
      <c r="AY162">
        <v>14.3</v>
      </c>
      <c r="AZ162">
        <v>14.3</v>
      </c>
      <c r="BA162">
        <v>14.3</v>
      </c>
      <c r="BB162">
        <v>14.3</v>
      </c>
      <c r="BC162">
        <v>14.3</v>
      </c>
      <c r="BD162">
        <v>14.3</v>
      </c>
      <c r="BE162">
        <v>14.3</v>
      </c>
      <c r="BF162">
        <v>14.3</v>
      </c>
      <c r="BG162">
        <v>14.3</v>
      </c>
      <c r="BH162">
        <v>14.3</v>
      </c>
      <c r="BI162">
        <v>14.3</v>
      </c>
      <c r="BJ162">
        <v>14.3</v>
      </c>
      <c r="BK162">
        <v>14.3</v>
      </c>
      <c r="BL162">
        <v>14.3</v>
      </c>
      <c r="BM162">
        <v>14.3</v>
      </c>
      <c r="BN162">
        <v>14.3</v>
      </c>
      <c r="BO162">
        <v>14.3</v>
      </c>
      <c r="BP162">
        <v>14.3</v>
      </c>
      <c r="BQ162">
        <v>14.3</v>
      </c>
      <c r="BR162">
        <v>14.3</v>
      </c>
      <c r="BS162">
        <v>14.3</v>
      </c>
      <c r="BT162" s="8">
        <v>14.6</v>
      </c>
      <c r="BU162">
        <v>14.6</v>
      </c>
      <c r="BV162">
        <v>14.6</v>
      </c>
      <c r="BW162">
        <v>14.6</v>
      </c>
      <c r="BX162">
        <v>14.6</v>
      </c>
      <c r="BY162">
        <v>14.6</v>
      </c>
      <c r="BZ162">
        <v>14.6</v>
      </c>
      <c r="CA162">
        <v>14.6</v>
      </c>
      <c r="CB162">
        <v>14.6</v>
      </c>
      <c r="CC162">
        <v>14.6</v>
      </c>
      <c r="CD162">
        <v>14.6</v>
      </c>
      <c r="CE162">
        <v>14.6</v>
      </c>
    </row>
    <row r="163" spans="1:83" ht="12.75">
      <c r="A163" s="68" t="s">
        <v>214</v>
      </c>
      <c r="B163" s="69" t="s">
        <v>215</v>
      </c>
      <c r="C163" s="69">
        <v>13.9</v>
      </c>
      <c r="D163" s="69">
        <v>13.9</v>
      </c>
      <c r="E163" s="69">
        <v>13.9</v>
      </c>
      <c r="F163" s="69">
        <v>13.9</v>
      </c>
      <c r="G163" s="69">
        <v>13.9</v>
      </c>
      <c r="H163" s="69">
        <v>13.9</v>
      </c>
      <c r="I163" s="69">
        <v>13.9</v>
      </c>
      <c r="J163" s="69">
        <v>13.9</v>
      </c>
      <c r="K163" s="69">
        <v>13.9</v>
      </c>
      <c r="L163" s="69">
        <v>13.9</v>
      </c>
      <c r="M163" s="69">
        <v>13.9</v>
      </c>
      <c r="N163" s="69">
        <v>13.9</v>
      </c>
      <c r="O163" s="69">
        <v>13.9</v>
      </c>
      <c r="P163" s="69">
        <v>13.9</v>
      </c>
      <c r="Q163" s="69">
        <v>13.9</v>
      </c>
      <c r="R163" s="69">
        <v>13.9</v>
      </c>
      <c r="S163" s="69">
        <v>13.9</v>
      </c>
      <c r="T163" s="69">
        <v>13.9</v>
      </c>
      <c r="U163" s="69">
        <v>13.9</v>
      </c>
      <c r="V163" s="69">
        <v>13.9</v>
      </c>
      <c r="W163" s="69">
        <v>13.9</v>
      </c>
      <c r="X163" s="66">
        <v>14.4</v>
      </c>
      <c r="Y163">
        <v>14.4</v>
      </c>
      <c r="Z163">
        <v>14.4</v>
      </c>
      <c r="AA163">
        <v>14.4</v>
      </c>
      <c r="AB163">
        <v>14.4</v>
      </c>
      <c r="AC163">
        <v>14.4</v>
      </c>
      <c r="AD163" s="77">
        <v>13.5</v>
      </c>
      <c r="AE163">
        <v>13.5</v>
      </c>
      <c r="AF163">
        <v>13.5</v>
      </c>
      <c r="AG163">
        <v>13.5</v>
      </c>
      <c r="AH163">
        <v>13.5</v>
      </c>
      <c r="AI163">
        <v>13.5</v>
      </c>
      <c r="AJ163">
        <v>13.5</v>
      </c>
      <c r="AK163">
        <v>13.5</v>
      </c>
      <c r="AL163">
        <v>13.5</v>
      </c>
      <c r="AM163">
        <v>13.5</v>
      </c>
      <c r="AN163">
        <v>13.5</v>
      </c>
      <c r="AO163">
        <v>13.5</v>
      </c>
      <c r="AP163">
        <v>13.5</v>
      </c>
      <c r="AQ163">
        <v>13.5</v>
      </c>
      <c r="AR163">
        <v>13.5</v>
      </c>
      <c r="AS163">
        <v>13.5</v>
      </c>
      <c r="AT163">
        <v>13.5</v>
      </c>
      <c r="AU163">
        <v>13.5</v>
      </c>
      <c r="AV163" s="77">
        <v>13.9</v>
      </c>
      <c r="AW163">
        <v>13.9</v>
      </c>
      <c r="AX163">
        <v>13.9</v>
      </c>
      <c r="AY163">
        <v>13.9</v>
      </c>
      <c r="AZ163">
        <v>13.9</v>
      </c>
      <c r="BA163">
        <v>13.9</v>
      </c>
      <c r="BB163">
        <v>13.9</v>
      </c>
      <c r="BC163">
        <v>13.9</v>
      </c>
      <c r="BD163">
        <v>13.9</v>
      </c>
      <c r="BE163">
        <v>13.9</v>
      </c>
      <c r="BF163">
        <v>13.9</v>
      </c>
      <c r="BG163">
        <v>13.9</v>
      </c>
      <c r="BH163">
        <v>13.9</v>
      </c>
      <c r="BI163">
        <v>13.9</v>
      </c>
      <c r="BJ163">
        <v>13.9</v>
      </c>
      <c r="BK163">
        <v>13.9</v>
      </c>
      <c r="BL163">
        <v>13.9</v>
      </c>
      <c r="BM163">
        <v>13.9</v>
      </c>
      <c r="BN163">
        <v>13.9</v>
      </c>
      <c r="BO163">
        <v>13.9</v>
      </c>
      <c r="BP163">
        <v>13.9</v>
      </c>
      <c r="BQ163">
        <v>13.9</v>
      </c>
      <c r="BR163">
        <v>13.9</v>
      </c>
      <c r="BS163">
        <v>13.9</v>
      </c>
      <c r="BT163" s="8">
        <v>14.6</v>
      </c>
      <c r="BU163">
        <v>14.6</v>
      </c>
      <c r="BV163">
        <v>14.6</v>
      </c>
      <c r="BW163">
        <v>14.6</v>
      </c>
      <c r="BX163">
        <v>14.6</v>
      </c>
      <c r="BY163">
        <v>14.6</v>
      </c>
      <c r="BZ163">
        <v>14.6</v>
      </c>
      <c r="CA163">
        <v>14.6</v>
      </c>
      <c r="CB163">
        <v>14.6</v>
      </c>
      <c r="CC163">
        <v>14.6</v>
      </c>
      <c r="CD163">
        <v>14.6</v>
      </c>
      <c r="CE163">
        <v>14.6</v>
      </c>
    </row>
    <row r="164" spans="1:83" ht="12.75">
      <c r="A164" s="68" t="s">
        <v>216</v>
      </c>
      <c r="B164" s="69" t="s">
        <v>217</v>
      </c>
      <c r="C164" s="69">
        <v>12.5</v>
      </c>
      <c r="D164" s="69">
        <v>12.5</v>
      </c>
      <c r="E164" s="70">
        <v>12.9</v>
      </c>
      <c r="F164" s="69">
        <v>12.9</v>
      </c>
      <c r="G164" s="69">
        <v>12.9</v>
      </c>
      <c r="H164" s="69">
        <v>12.9</v>
      </c>
      <c r="I164" s="69">
        <v>12.9</v>
      </c>
      <c r="J164" s="69">
        <v>12.9</v>
      </c>
      <c r="K164" s="69">
        <v>12.9</v>
      </c>
      <c r="L164" s="69">
        <v>12.9</v>
      </c>
      <c r="M164" s="69">
        <v>12.9</v>
      </c>
      <c r="N164" s="69">
        <v>12.9</v>
      </c>
      <c r="O164" s="69">
        <v>12.9</v>
      </c>
      <c r="P164" s="69">
        <v>12.9</v>
      </c>
      <c r="Q164" s="69">
        <v>12.9</v>
      </c>
      <c r="R164" s="70">
        <v>13.8</v>
      </c>
      <c r="S164" s="69">
        <v>13.8</v>
      </c>
      <c r="T164" s="69">
        <v>13.8</v>
      </c>
      <c r="U164" s="69">
        <v>13.8</v>
      </c>
      <c r="V164" s="69">
        <v>13.8</v>
      </c>
      <c r="W164" s="69">
        <v>13.8</v>
      </c>
      <c r="X164">
        <v>13.8</v>
      </c>
      <c r="Y164">
        <v>13.8</v>
      </c>
      <c r="Z164">
        <v>13.8</v>
      </c>
      <c r="AA164" s="77">
        <v>13.5</v>
      </c>
      <c r="AB164">
        <v>13.5</v>
      </c>
      <c r="AC164">
        <v>13.5</v>
      </c>
      <c r="AD164" s="77">
        <v>12.6</v>
      </c>
      <c r="AE164">
        <v>12.6</v>
      </c>
      <c r="AF164">
        <v>12.6</v>
      </c>
      <c r="AG164">
        <v>12.6</v>
      </c>
      <c r="AH164">
        <v>12.6</v>
      </c>
      <c r="AI164">
        <v>12.6</v>
      </c>
      <c r="AJ164">
        <v>12.6</v>
      </c>
      <c r="AK164">
        <v>12.6</v>
      </c>
      <c r="AL164">
        <v>12.6</v>
      </c>
      <c r="AM164">
        <v>12.6</v>
      </c>
      <c r="AN164">
        <v>12.6</v>
      </c>
      <c r="AO164">
        <v>12.6</v>
      </c>
      <c r="AP164">
        <v>12.6</v>
      </c>
      <c r="AQ164">
        <v>12.6</v>
      </c>
      <c r="AR164">
        <v>12.6</v>
      </c>
      <c r="AS164" s="81">
        <v>12.4</v>
      </c>
      <c r="AT164">
        <v>12.4</v>
      </c>
      <c r="AU164">
        <v>12.4</v>
      </c>
      <c r="AV164" s="77">
        <v>12.7</v>
      </c>
      <c r="AW164">
        <v>12.7</v>
      </c>
      <c r="AX164">
        <v>12.7</v>
      </c>
      <c r="AY164">
        <v>12.7</v>
      </c>
      <c r="AZ164">
        <v>12.7</v>
      </c>
      <c r="BA164">
        <v>12.7</v>
      </c>
      <c r="BB164">
        <v>12.7</v>
      </c>
      <c r="BC164">
        <v>12.7</v>
      </c>
      <c r="BD164">
        <v>12.7</v>
      </c>
      <c r="BE164">
        <v>12.7</v>
      </c>
      <c r="BF164">
        <v>12.7</v>
      </c>
      <c r="BG164">
        <v>12.7</v>
      </c>
      <c r="BH164">
        <v>12.7</v>
      </c>
      <c r="BI164">
        <v>12.7</v>
      </c>
      <c r="BJ164">
        <v>12.7</v>
      </c>
      <c r="BK164" s="77">
        <v>13.3</v>
      </c>
      <c r="BL164">
        <v>13.3</v>
      </c>
      <c r="BM164">
        <v>13.3</v>
      </c>
      <c r="BN164" s="77">
        <v>14.1</v>
      </c>
      <c r="BO164">
        <v>14.1</v>
      </c>
      <c r="BP164">
        <v>14.1</v>
      </c>
      <c r="BQ164">
        <v>14.1</v>
      </c>
      <c r="BR164">
        <v>14.1</v>
      </c>
      <c r="BS164">
        <v>14.1</v>
      </c>
      <c r="BT164" s="8">
        <v>14.6</v>
      </c>
      <c r="BU164">
        <v>14.6</v>
      </c>
      <c r="BV164">
        <v>14.6</v>
      </c>
      <c r="BW164">
        <v>14.6</v>
      </c>
      <c r="BX164">
        <v>14.6</v>
      </c>
      <c r="BY164">
        <v>14.6</v>
      </c>
      <c r="BZ164">
        <v>14.6</v>
      </c>
      <c r="CA164">
        <v>14.6</v>
      </c>
      <c r="CB164">
        <v>14.6</v>
      </c>
      <c r="CC164">
        <v>14.6</v>
      </c>
      <c r="CD164">
        <v>14.6</v>
      </c>
      <c r="CE164">
        <v>14.6</v>
      </c>
    </row>
    <row r="165" spans="1:83" ht="12.75">
      <c r="A165" s="7" t="s">
        <v>218</v>
      </c>
      <c r="B165" s="8" t="s">
        <v>219</v>
      </c>
      <c r="C165" s="8">
        <v>12.5</v>
      </c>
      <c r="D165" s="8">
        <v>12.5</v>
      </c>
      <c r="E165" s="64">
        <v>12.9</v>
      </c>
      <c r="F165" s="8">
        <v>12.9</v>
      </c>
      <c r="G165" s="8">
        <v>12.9</v>
      </c>
      <c r="H165" s="8">
        <v>12.9</v>
      </c>
      <c r="I165" s="8">
        <v>12.9</v>
      </c>
      <c r="J165" s="8">
        <v>12.9</v>
      </c>
      <c r="K165" s="8">
        <v>12.9</v>
      </c>
      <c r="L165" s="8">
        <v>12.9</v>
      </c>
      <c r="M165" s="8">
        <v>12.9</v>
      </c>
      <c r="N165" s="8">
        <v>12.9</v>
      </c>
      <c r="O165" s="8">
        <v>12.9</v>
      </c>
      <c r="P165" s="8">
        <v>12.9</v>
      </c>
      <c r="Q165" s="8">
        <v>12.9</v>
      </c>
      <c r="R165" s="64">
        <v>13.8</v>
      </c>
      <c r="S165" s="8">
        <v>13.8</v>
      </c>
      <c r="T165" s="8">
        <v>13.8</v>
      </c>
      <c r="U165" s="8">
        <v>13.8</v>
      </c>
      <c r="V165" s="8">
        <v>13.8</v>
      </c>
      <c r="W165" s="8">
        <v>13.8</v>
      </c>
      <c r="X165">
        <v>13.8</v>
      </c>
      <c r="Y165">
        <v>13.8</v>
      </c>
      <c r="Z165">
        <v>13.8</v>
      </c>
      <c r="AA165" s="77">
        <v>13.5</v>
      </c>
      <c r="AB165">
        <v>13.5</v>
      </c>
      <c r="AC165">
        <v>13.5</v>
      </c>
      <c r="AD165" s="77">
        <v>12.6</v>
      </c>
      <c r="AE165">
        <v>12.6</v>
      </c>
      <c r="AF165">
        <v>12.6</v>
      </c>
      <c r="AG165">
        <v>12.6</v>
      </c>
      <c r="AH165">
        <v>12.6</v>
      </c>
      <c r="AI165">
        <v>12.6</v>
      </c>
      <c r="AJ165">
        <v>12.6</v>
      </c>
      <c r="AK165">
        <v>12.6</v>
      </c>
      <c r="AL165">
        <v>12.6</v>
      </c>
      <c r="AM165">
        <v>12.6</v>
      </c>
      <c r="AN165">
        <v>12.6</v>
      </c>
      <c r="AO165">
        <v>12.6</v>
      </c>
      <c r="AP165">
        <v>12.6</v>
      </c>
      <c r="AQ165">
        <v>12.6</v>
      </c>
      <c r="AR165">
        <v>12.6</v>
      </c>
      <c r="AS165" s="81">
        <v>12.4</v>
      </c>
      <c r="AT165">
        <v>12.4</v>
      </c>
      <c r="AU165">
        <v>12.4</v>
      </c>
      <c r="AV165" s="77">
        <v>12.7</v>
      </c>
      <c r="AW165">
        <v>12.7</v>
      </c>
      <c r="AX165">
        <v>12.7</v>
      </c>
      <c r="AY165">
        <v>12.7</v>
      </c>
      <c r="AZ165">
        <v>12.7</v>
      </c>
      <c r="BA165">
        <v>12.7</v>
      </c>
      <c r="BB165">
        <v>12.7</v>
      </c>
      <c r="BC165">
        <v>12.7</v>
      </c>
      <c r="BD165">
        <v>12.7</v>
      </c>
      <c r="BE165">
        <v>12.7</v>
      </c>
      <c r="BF165">
        <v>12.7</v>
      </c>
      <c r="BG165">
        <v>12.7</v>
      </c>
      <c r="BH165">
        <v>12.7</v>
      </c>
      <c r="BI165">
        <v>12.7</v>
      </c>
      <c r="BJ165">
        <v>12.7</v>
      </c>
      <c r="BK165" s="77">
        <v>13.3</v>
      </c>
      <c r="BL165">
        <v>13.3</v>
      </c>
      <c r="BM165">
        <v>13.3</v>
      </c>
      <c r="BN165" s="77">
        <v>14.1</v>
      </c>
      <c r="BO165">
        <v>14.1</v>
      </c>
      <c r="BP165">
        <v>14.1</v>
      </c>
      <c r="BQ165">
        <v>14.1</v>
      </c>
      <c r="BR165">
        <v>14.1</v>
      </c>
      <c r="BS165">
        <v>14.1</v>
      </c>
      <c r="BT165" s="8">
        <v>14.6</v>
      </c>
      <c r="BU165">
        <v>14.6</v>
      </c>
      <c r="BV165">
        <v>14.6</v>
      </c>
      <c r="BW165">
        <v>14.6</v>
      </c>
      <c r="BX165">
        <v>14.6</v>
      </c>
      <c r="BY165">
        <v>14.6</v>
      </c>
      <c r="BZ165">
        <v>14.6</v>
      </c>
      <c r="CA165">
        <v>14.6</v>
      </c>
      <c r="CB165">
        <v>14.6</v>
      </c>
      <c r="CC165">
        <v>14.6</v>
      </c>
      <c r="CD165">
        <v>14.6</v>
      </c>
      <c r="CE165">
        <v>14.6</v>
      </c>
    </row>
    <row r="166" spans="1:83" ht="12.75">
      <c r="A166" s="7" t="s">
        <v>220</v>
      </c>
      <c r="B166" s="8" t="s">
        <v>221</v>
      </c>
      <c r="C166" s="8">
        <v>14.8</v>
      </c>
      <c r="D166" s="8">
        <v>14.8</v>
      </c>
      <c r="E166" s="8">
        <v>14.8</v>
      </c>
      <c r="F166" s="8">
        <v>14.8</v>
      </c>
      <c r="G166" s="8">
        <v>14.8</v>
      </c>
      <c r="H166" s="8">
        <v>14.8</v>
      </c>
      <c r="I166" s="8">
        <v>14.8</v>
      </c>
      <c r="J166" s="8">
        <v>14.8</v>
      </c>
      <c r="K166" s="8">
        <v>14.8</v>
      </c>
      <c r="L166" s="8">
        <v>14.8</v>
      </c>
      <c r="M166" s="8">
        <v>14.8</v>
      </c>
      <c r="N166" s="8">
        <v>14.8</v>
      </c>
      <c r="O166" s="8">
        <v>14.8</v>
      </c>
      <c r="P166" s="8">
        <v>14.8</v>
      </c>
      <c r="Q166" s="8">
        <v>14.8</v>
      </c>
      <c r="R166" s="8">
        <v>14.8</v>
      </c>
      <c r="S166" s="8">
        <v>14.8</v>
      </c>
      <c r="T166" s="8">
        <v>14.8</v>
      </c>
      <c r="U166" s="8">
        <v>14.8</v>
      </c>
      <c r="V166" s="8">
        <v>14.8</v>
      </c>
      <c r="W166" s="8">
        <v>14.8</v>
      </c>
      <c r="X166">
        <v>14.8</v>
      </c>
      <c r="Y166">
        <v>14.8</v>
      </c>
      <c r="Z166">
        <v>14.8</v>
      </c>
      <c r="AA166">
        <v>14.8</v>
      </c>
      <c r="AB166">
        <v>14.8</v>
      </c>
      <c r="AC166">
        <v>14.8</v>
      </c>
      <c r="AD166" s="77">
        <v>13.9</v>
      </c>
      <c r="AE166">
        <v>13.9</v>
      </c>
      <c r="AF166">
        <v>13.9</v>
      </c>
      <c r="AG166">
        <v>13.9</v>
      </c>
      <c r="AH166">
        <v>13.9</v>
      </c>
      <c r="AI166">
        <v>13.9</v>
      </c>
      <c r="AJ166">
        <v>13.9</v>
      </c>
      <c r="AK166">
        <v>13.9</v>
      </c>
      <c r="AL166">
        <v>13.9</v>
      </c>
      <c r="AM166">
        <v>13.9</v>
      </c>
      <c r="AN166">
        <v>13.9</v>
      </c>
      <c r="AO166">
        <v>13.9</v>
      </c>
      <c r="AP166">
        <v>13.9</v>
      </c>
      <c r="AQ166">
        <v>13.9</v>
      </c>
      <c r="AR166">
        <v>13.9</v>
      </c>
      <c r="AS166">
        <v>13.9</v>
      </c>
      <c r="AT166">
        <v>13.9</v>
      </c>
      <c r="AU166">
        <v>13.9</v>
      </c>
      <c r="AV166" s="77">
        <v>14.8</v>
      </c>
      <c r="AW166">
        <v>14.8</v>
      </c>
      <c r="AX166">
        <v>14.8</v>
      </c>
      <c r="AY166">
        <v>14.8</v>
      </c>
      <c r="AZ166">
        <v>14.8</v>
      </c>
      <c r="BA166">
        <v>14.8</v>
      </c>
      <c r="BB166">
        <v>14.8</v>
      </c>
      <c r="BC166">
        <v>14.8</v>
      </c>
      <c r="BD166">
        <v>14.8</v>
      </c>
      <c r="BE166">
        <v>14.8</v>
      </c>
      <c r="BF166">
        <v>14.8</v>
      </c>
      <c r="BG166">
        <v>14.8</v>
      </c>
      <c r="BH166" s="77">
        <v>15.3</v>
      </c>
      <c r="BI166">
        <v>15.3</v>
      </c>
      <c r="BJ166">
        <v>15.3</v>
      </c>
      <c r="BK166">
        <v>15.3</v>
      </c>
      <c r="BL166">
        <v>15.3</v>
      </c>
      <c r="BM166">
        <v>15.3</v>
      </c>
      <c r="BN166">
        <v>15.3</v>
      </c>
      <c r="BO166">
        <v>15.3</v>
      </c>
      <c r="BP166">
        <v>15.3</v>
      </c>
      <c r="BQ166">
        <v>15.3</v>
      </c>
      <c r="BR166">
        <v>15.3</v>
      </c>
      <c r="BS166">
        <v>15.3</v>
      </c>
      <c r="BT166" s="8">
        <v>14.6</v>
      </c>
      <c r="BU166">
        <v>14.6</v>
      </c>
      <c r="BV166">
        <v>14.6</v>
      </c>
      <c r="BW166">
        <v>14.6</v>
      </c>
      <c r="BX166">
        <v>14.6</v>
      </c>
      <c r="BY166">
        <v>14.6</v>
      </c>
      <c r="BZ166">
        <v>14.6</v>
      </c>
      <c r="CA166">
        <v>14.6</v>
      </c>
      <c r="CB166">
        <v>14.6</v>
      </c>
      <c r="CC166">
        <v>14.6</v>
      </c>
      <c r="CD166">
        <v>14.6</v>
      </c>
      <c r="CE166">
        <v>14.6</v>
      </c>
    </row>
    <row r="167" spans="1:83" ht="12.75">
      <c r="A167" s="68" t="s">
        <v>222</v>
      </c>
      <c r="B167" s="69" t="s">
        <v>223</v>
      </c>
      <c r="C167" s="69">
        <v>14.8</v>
      </c>
      <c r="D167" s="69">
        <v>14.8</v>
      </c>
      <c r="E167" s="69">
        <v>14.8</v>
      </c>
      <c r="F167" s="69">
        <v>14.8</v>
      </c>
      <c r="G167" s="69">
        <v>14.8</v>
      </c>
      <c r="H167" s="69">
        <v>14.8</v>
      </c>
      <c r="I167" s="69">
        <v>14.8</v>
      </c>
      <c r="J167" s="69">
        <v>14.8</v>
      </c>
      <c r="K167" s="69">
        <v>14.8</v>
      </c>
      <c r="L167" s="69">
        <v>14.8</v>
      </c>
      <c r="M167" s="69">
        <v>14.8</v>
      </c>
      <c r="N167" s="69">
        <v>14.8</v>
      </c>
      <c r="O167" s="69">
        <v>14.8</v>
      </c>
      <c r="P167" s="69">
        <v>14.8</v>
      </c>
      <c r="Q167" s="69">
        <v>14.8</v>
      </c>
      <c r="R167" s="69">
        <v>14.8</v>
      </c>
      <c r="S167" s="69">
        <v>14.8</v>
      </c>
      <c r="T167" s="69">
        <v>14.8</v>
      </c>
      <c r="U167" s="69">
        <v>14.8</v>
      </c>
      <c r="V167" s="69">
        <v>14.8</v>
      </c>
      <c r="W167" s="69">
        <v>14.8</v>
      </c>
      <c r="X167">
        <v>14.8</v>
      </c>
      <c r="Y167">
        <v>14.8</v>
      </c>
      <c r="Z167">
        <v>14.8</v>
      </c>
      <c r="AA167">
        <v>14.8</v>
      </c>
      <c r="AB167">
        <v>14.8</v>
      </c>
      <c r="AC167">
        <v>14.8</v>
      </c>
      <c r="AD167" s="77">
        <v>13.9</v>
      </c>
      <c r="AE167">
        <v>13.9</v>
      </c>
      <c r="AF167">
        <v>13.9</v>
      </c>
      <c r="AG167">
        <v>13.9</v>
      </c>
      <c r="AH167">
        <v>13.9</v>
      </c>
      <c r="AI167">
        <v>13.9</v>
      </c>
      <c r="AJ167">
        <v>13.9</v>
      </c>
      <c r="AK167">
        <v>13.9</v>
      </c>
      <c r="AL167">
        <v>13.9</v>
      </c>
      <c r="AM167">
        <v>13.9</v>
      </c>
      <c r="AN167">
        <v>13.9</v>
      </c>
      <c r="AO167">
        <v>13.9</v>
      </c>
      <c r="AP167">
        <v>13.9</v>
      </c>
      <c r="AQ167">
        <v>13.9</v>
      </c>
      <c r="AR167">
        <v>13.9</v>
      </c>
      <c r="AS167">
        <v>13.9</v>
      </c>
      <c r="AT167">
        <v>13.9</v>
      </c>
      <c r="AU167">
        <v>13.9</v>
      </c>
      <c r="AV167" s="77">
        <v>14.8</v>
      </c>
      <c r="AW167">
        <v>14.8</v>
      </c>
      <c r="AX167">
        <v>14.8</v>
      </c>
      <c r="AY167">
        <v>14.8</v>
      </c>
      <c r="AZ167">
        <v>14.8</v>
      </c>
      <c r="BA167">
        <v>14.8</v>
      </c>
      <c r="BB167">
        <v>14.8</v>
      </c>
      <c r="BC167">
        <v>14.8</v>
      </c>
      <c r="BD167">
        <v>14.8</v>
      </c>
      <c r="BE167">
        <v>14.8</v>
      </c>
      <c r="BF167">
        <v>14.8</v>
      </c>
      <c r="BG167">
        <v>14.8</v>
      </c>
      <c r="BH167" s="77">
        <v>15.3</v>
      </c>
      <c r="BI167">
        <v>15.3</v>
      </c>
      <c r="BJ167">
        <v>15.3</v>
      </c>
      <c r="BK167">
        <v>15.3</v>
      </c>
      <c r="BL167">
        <v>15.3</v>
      </c>
      <c r="BM167">
        <v>15.3</v>
      </c>
      <c r="BN167">
        <v>15.3</v>
      </c>
      <c r="BO167">
        <v>15.3</v>
      </c>
      <c r="BP167">
        <v>15.3</v>
      </c>
      <c r="BQ167">
        <v>15.3</v>
      </c>
      <c r="BR167">
        <v>15.3</v>
      </c>
      <c r="BS167">
        <v>15.3</v>
      </c>
      <c r="BT167" s="8">
        <v>14.6</v>
      </c>
      <c r="BU167">
        <v>14.6</v>
      </c>
      <c r="BV167">
        <v>14.6</v>
      </c>
      <c r="BW167">
        <v>14.6</v>
      </c>
      <c r="BX167">
        <v>14.6</v>
      </c>
      <c r="BY167">
        <v>14.6</v>
      </c>
      <c r="BZ167">
        <v>14.6</v>
      </c>
      <c r="CA167">
        <v>14.6</v>
      </c>
      <c r="CB167">
        <v>14.6</v>
      </c>
      <c r="CC167">
        <v>14.6</v>
      </c>
      <c r="CD167">
        <v>14.6</v>
      </c>
      <c r="CE167">
        <v>14.6</v>
      </c>
    </row>
    <row r="168" spans="1:85" ht="12.75">
      <c r="A168" s="68" t="s">
        <v>226</v>
      </c>
      <c r="B168" s="69" t="s">
        <v>227</v>
      </c>
      <c r="C168" s="69">
        <v>13.5</v>
      </c>
      <c r="D168" s="69">
        <v>13.5</v>
      </c>
      <c r="E168" s="69">
        <v>13.5</v>
      </c>
      <c r="F168" s="69">
        <v>13.5</v>
      </c>
      <c r="G168" s="69">
        <v>13.5</v>
      </c>
      <c r="H168" s="69">
        <v>13.5</v>
      </c>
      <c r="I168" s="69">
        <v>13.5</v>
      </c>
      <c r="J168" s="69">
        <v>13.5</v>
      </c>
      <c r="K168" s="69">
        <v>13.5</v>
      </c>
      <c r="L168" s="70">
        <v>0</v>
      </c>
      <c r="M168" s="69">
        <v>0</v>
      </c>
      <c r="N168" s="69">
        <v>0</v>
      </c>
      <c r="O168" s="69">
        <v>0</v>
      </c>
      <c r="P168" s="69">
        <v>0</v>
      </c>
      <c r="Q168" s="69">
        <v>0</v>
      </c>
      <c r="R168" s="69">
        <v>0</v>
      </c>
      <c r="S168" s="69">
        <v>0</v>
      </c>
      <c r="T168" s="69">
        <v>0</v>
      </c>
      <c r="U168" s="69">
        <v>0</v>
      </c>
      <c r="V168" s="69">
        <v>0</v>
      </c>
      <c r="W168" s="69">
        <v>0</v>
      </c>
      <c r="X168" s="69">
        <v>0</v>
      </c>
      <c r="Y168" s="69">
        <v>0</v>
      </c>
      <c r="Z168" s="69">
        <v>0</v>
      </c>
      <c r="AA168" s="69">
        <v>0</v>
      </c>
      <c r="AB168" s="69">
        <v>0</v>
      </c>
      <c r="AC168" s="69">
        <v>0</v>
      </c>
      <c r="AD168" s="69">
        <v>0</v>
      </c>
      <c r="AE168" s="69">
        <v>0</v>
      </c>
      <c r="AF168" s="69">
        <v>0</v>
      </c>
      <c r="AG168" s="69">
        <v>0</v>
      </c>
      <c r="AH168" s="69">
        <v>0</v>
      </c>
      <c r="AI168" s="69">
        <v>0</v>
      </c>
      <c r="AJ168" s="69">
        <v>0</v>
      </c>
      <c r="AK168" s="69">
        <v>0</v>
      </c>
      <c r="AL168" s="69">
        <v>0</v>
      </c>
      <c r="AM168" s="69">
        <v>0</v>
      </c>
      <c r="AN168" s="69">
        <v>0</v>
      </c>
      <c r="AO168" s="69">
        <v>0</v>
      </c>
      <c r="AP168" s="69">
        <v>0</v>
      </c>
      <c r="AQ168" s="69">
        <v>0</v>
      </c>
      <c r="AR168" s="69">
        <v>0</v>
      </c>
      <c r="AS168" s="69">
        <v>0</v>
      </c>
      <c r="AT168" s="69">
        <v>0</v>
      </c>
      <c r="AU168" s="69">
        <v>0</v>
      </c>
      <c r="AV168" s="69">
        <v>0</v>
      </c>
      <c r="AW168" s="69">
        <v>0</v>
      </c>
      <c r="AX168" s="69">
        <v>0</v>
      </c>
      <c r="AY168" s="69">
        <v>0</v>
      </c>
      <c r="AZ168" s="69">
        <v>0</v>
      </c>
      <c r="BA168" s="69">
        <v>0</v>
      </c>
      <c r="BB168" s="69">
        <v>0</v>
      </c>
      <c r="BC168" s="69">
        <v>0</v>
      </c>
      <c r="BD168" s="69">
        <v>0</v>
      </c>
      <c r="BE168" s="69">
        <v>0</v>
      </c>
      <c r="BF168" s="69">
        <v>0</v>
      </c>
      <c r="BG168" s="69">
        <v>0</v>
      </c>
      <c r="BH168" s="69">
        <v>0</v>
      </c>
      <c r="BI168" s="69">
        <v>0</v>
      </c>
      <c r="BJ168" s="69">
        <v>0</v>
      </c>
      <c r="BK168" s="69">
        <v>0</v>
      </c>
      <c r="BL168" s="69">
        <v>0</v>
      </c>
      <c r="BM168" s="69">
        <v>0</v>
      </c>
      <c r="BN168" s="69">
        <v>0</v>
      </c>
      <c r="BO168" s="69">
        <v>0</v>
      </c>
      <c r="BP168" s="69">
        <v>0</v>
      </c>
      <c r="BQ168" s="69">
        <v>0</v>
      </c>
      <c r="BR168" s="69">
        <v>0</v>
      </c>
      <c r="BS168" s="69">
        <v>0</v>
      </c>
      <c r="BT168" s="8">
        <v>0</v>
      </c>
      <c r="BU168" s="69">
        <v>0</v>
      </c>
      <c r="BV168" s="69">
        <v>0</v>
      </c>
      <c r="BW168" s="69">
        <v>0</v>
      </c>
      <c r="BX168" s="69">
        <v>0</v>
      </c>
      <c r="BY168" s="69">
        <v>0</v>
      </c>
      <c r="BZ168" s="69">
        <v>0</v>
      </c>
      <c r="CA168" s="69">
        <v>0</v>
      </c>
      <c r="CB168" s="69">
        <v>0</v>
      </c>
      <c r="CC168" s="69">
        <v>0</v>
      </c>
      <c r="CD168" s="69">
        <v>0</v>
      </c>
      <c r="CE168" s="69">
        <v>0</v>
      </c>
      <c r="CF168" t="s">
        <v>780</v>
      </c>
      <c r="CG168" t="s">
        <v>842</v>
      </c>
    </row>
    <row r="169" spans="1:83" ht="12.75">
      <c r="A169" s="68" t="s">
        <v>228</v>
      </c>
      <c r="B169" s="69" t="s">
        <v>229</v>
      </c>
      <c r="C169" s="69">
        <v>13.9</v>
      </c>
      <c r="D169" s="69">
        <v>13.9</v>
      </c>
      <c r="E169" s="69">
        <v>13.9</v>
      </c>
      <c r="F169" s="69">
        <v>13.9</v>
      </c>
      <c r="G169" s="70">
        <v>14.3</v>
      </c>
      <c r="H169" s="69">
        <v>14.3</v>
      </c>
      <c r="I169" s="69">
        <v>14.3</v>
      </c>
      <c r="J169" s="69">
        <v>14.3</v>
      </c>
      <c r="K169" s="69">
        <v>14.3</v>
      </c>
      <c r="L169" s="69">
        <v>14.3</v>
      </c>
      <c r="M169" s="69">
        <v>14.3</v>
      </c>
      <c r="N169" s="69">
        <v>14.3</v>
      </c>
      <c r="O169" s="69">
        <v>14.3</v>
      </c>
      <c r="P169" s="69">
        <v>14.3</v>
      </c>
      <c r="Q169" s="69">
        <v>14.3</v>
      </c>
      <c r="R169" s="69">
        <v>14.3</v>
      </c>
      <c r="S169" s="69">
        <v>14.3</v>
      </c>
      <c r="T169" s="69">
        <v>14.3</v>
      </c>
      <c r="U169" s="69">
        <v>14.3</v>
      </c>
      <c r="V169" s="69">
        <v>14.3</v>
      </c>
      <c r="W169" s="69">
        <v>14.3</v>
      </c>
      <c r="X169" s="66">
        <v>14.1</v>
      </c>
      <c r="Y169">
        <v>14.1</v>
      </c>
      <c r="Z169">
        <v>14.1</v>
      </c>
      <c r="AA169">
        <v>14.1</v>
      </c>
      <c r="AB169">
        <v>14.1</v>
      </c>
      <c r="AC169">
        <v>14.1</v>
      </c>
      <c r="AD169" s="77">
        <v>13.2</v>
      </c>
      <c r="AE169">
        <v>13.2</v>
      </c>
      <c r="AF169">
        <v>13.2</v>
      </c>
      <c r="AG169">
        <v>13.2</v>
      </c>
      <c r="AH169">
        <v>13.2</v>
      </c>
      <c r="AI169">
        <v>13.2</v>
      </c>
      <c r="AJ169">
        <v>13.2</v>
      </c>
      <c r="AK169">
        <v>13.2</v>
      </c>
      <c r="AL169">
        <v>13.2</v>
      </c>
      <c r="AM169">
        <v>13.2</v>
      </c>
      <c r="AN169">
        <v>13.2</v>
      </c>
      <c r="AO169">
        <v>13.2</v>
      </c>
      <c r="AP169">
        <v>13.2</v>
      </c>
      <c r="AQ169">
        <v>13.2</v>
      </c>
      <c r="AR169">
        <v>13.2</v>
      </c>
      <c r="AS169">
        <v>13.2</v>
      </c>
      <c r="AT169">
        <v>13.2</v>
      </c>
      <c r="AU169">
        <v>13.2</v>
      </c>
      <c r="AV169" s="77">
        <v>13.9</v>
      </c>
      <c r="AW169">
        <v>13.9</v>
      </c>
      <c r="AX169">
        <v>13.9</v>
      </c>
      <c r="AY169">
        <v>13.9</v>
      </c>
      <c r="AZ169">
        <v>13.9</v>
      </c>
      <c r="BA169">
        <v>13.9</v>
      </c>
      <c r="BB169">
        <v>13.9</v>
      </c>
      <c r="BC169">
        <v>13.9</v>
      </c>
      <c r="BD169">
        <v>13.9</v>
      </c>
      <c r="BE169">
        <v>13.9</v>
      </c>
      <c r="BF169">
        <v>13.9</v>
      </c>
      <c r="BG169">
        <v>13.9</v>
      </c>
      <c r="BH169" s="77">
        <v>14.1</v>
      </c>
      <c r="BI169">
        <v>14.1</v>
      </c>
      <c r="BJ169">
        <v>14.1</v>
      </c>
      <c r="BK169">
        <v>14.1</v>
      </c>
      <c r="BL169">
        <v>14.1</v>
      </c>
      <c r="BM169">
        <v>14.1</v>
      </c>
      <c r="BN169" s="77">
        <v>14.8</v>
      </c>
      <c r="BO169">
        <v>14.8</v>
      </c>
      <c r="BP169">
        <v>14.8</v>
      </c>
      <c r="BQ169">
        <v>14.8</v>
      </c>
      <c r="BR169">
        <v>14.8</v>
      </c>
      <c r="BS169">
        <v>14.8</v>
      </c>
      <c r="BT169" s="8">
        <v>14.6</v>
      </c>
      <c r="BU169">
        <v>14.6</v>
      </c>
      <c r="BV169">
        <v>14.6</v>
      </c>
      <c r="BW169">
        <v>14.6</v>
      </c>
      <c r="BX169">
        <v>14.6</v>
      </c>
      <c r="BY169">
        <v>14.6</v>
      </c>
      <c r="BZ169">
        <v>14.6</v>
      </c>
      <c r="CA169">
        <v>14.6</v>
      </c>
      <c r="CB169">
        <v>14.6</v>
      </c>
      <c r="CC169">
        <v>14.6</v>
      </c>
      <c r="CD169">
        <v>14.6</v>
      </c>
      <c r="CE169">
        <v>14.6</v>
      </c>
    </row>
    <row r="170" spans="1:85" ht="12.75">
      <c r="A170" s="68" t="s">
        <v>230</v>
      </c>
      <c r="B170" s="69" t="s">
        <v>231</v>
      </c>
      <c r="C170" s="69">
        <v>12.1</v>
      </c>
      <c r="D170" s="69">
        <v>12.1</v>
      </c>
      <c r="E170" s="69">
        <v>12.1</v>
      </c>
      <c r="F170" s="70">
        <v>13.6</v>
      </c>
      <c r="G170" s="69">
        <v>13.6</v>
      </c>
      <c r="H170" s="69">
        <v>13.6</v>
      </c>
      <c r="I170" s="69">
        <v>13.6</v>
      </c>
      <c r="J170" s="69">
        <v>13.6</v>
      </c>
      <c r="K170" s="69">
        <v>13.6</v>
      </c>
      <c r="L170" s="69">
        <v>13.6</v>
      </c>
      <c r="M170" s="69">
        <v>13.6</v>
      </c>
      <c r="N170" s="69">
        <v>13.6</v>
      </c>
      <c r="O170" s="69">
        <v>13.6</v>
      </c>
      <c r="P170" s="69">
        <v>13.6</v>
      </c>
      <c r="Q170" s="69">
        <v>13.6</v>
      </c>
      <c r="R170" s="69">
        <v>13.6</v>
      </c>
      <c r="S170" s="69">
        <v>13.6</v>
      </c>
      <c r="T170" s="69">
        <v>13.6</v>
      </c>
      <c r="U170" s="69">
        <v>13.6</v>
      </c>
      <c r="V170" s="69">
        <v>13.6</v>
      </c>
      <c r="W170" s="69">
        <v>13.6</v>
      </c>
      <c r="X170" s="66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 s="8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0</v>
      </c>
      <c r="CF170" t="s">
        <v>780</v>
      </c>
      <c r="CG170" t="s">
        <v>880</v>
      </c>
    </row>
    <row r="171" spans="1:83" ht="12.75">
      <c r="A171" s="7" t="s">
        <v>526</v>
      </c>
      <c r="B171" s="8" t="s">
        <v>834</v>
      </c>
      <c r="C171" s="8">
        <v>13.7</v>
      </c>
      <c r="D171" s="8">
        <v>13.7</v>
      </c>
      <c r="E171" s="8">
        <v>13.7</v>
      </c>
      <c r="F171" s="8">
        <v>13.7</v>
      </c>
      <c r="G171" s="8">
        <v>13.7</v>
      </c>
      <c r="H171" s="8">
        <v>13.7</v>
      </c>
      <c r="I171" s="8">
        <v>13.7</v>
      </c>
      <c r="J171" s="8">
        <v>13.7</v>
      </c>
      <c r="K171" s="8">
        <v>13.7</v>
      </c>
      <c r="L171" s="64">
        <v>14.4</v>
      </c>
      <c r="M171" s="8">
        <v>14.4</v>
      </c>
      <c r="N171" s="8">
        <v>14.4</v>
      </c>
      <c r="O171" s="8">
        <v>14.4</v>
      </c>
      <c r="P171" s="8">
        <v>14.4</v>
      </c>
      <c r="Q171" s="8">
        <v>14.4</v>
      </c>
      <c r="R171" s="8">
        <v>14.4</v>
      </c>
      <c r="S171" s="8">
        <v>14.4</v>
      </c>
      <c r="T171" s="8">
        <v>14.4</v>
      </c>
      <c r="U171" s="8">
        <v>14.4</v>
      </c>
      <c r="V171" s="8">
        <v>14.4</v>
      </c>
      <c r="W171" s="8">
        <v>14.4</v>
      </c>
      <c r="X171">
        <v>14.4</v>
      </c>
      <c r="Y171">
        <v>14.4</v>
      </c>
      <c r="Z171">
        <v>14.4</v>
      </c>
      <c r="AA171">
        <v>14.4</v>
      </c>
      <c r="AB171">
        <v>14.4</v>
      </c>
      <c r="AC171">
        <v>14.4</v>
      </c>
      <c r="AD171" s="77">
        <v>13.5</v>
      </c>
      <c r="AE171">
        <v>13.5</v>
      </c>
      <c r="AF171">
        <v>13.5</v>
      </c>
      <c r="AG171">
        <v>13.5</v>
      </c>
      <c r="AH171">
        <v>13.5</v>
      </c>
      <c r="AI171">
        <v>13.5</v>
      </c>
      <c r="AJ171">
        <v>13.5</v>
      </c>
      <c r="AK171">
        <v>13.5</v>
      </c>
      <c r="AL171">
        <v>13.5</v>
      </c>
      <c r="AM171">
        <v>13.5</v>
      </c>
      <c r="AN171">
        <v>13.5</v>
      </c>
      <c r="AO171">
        <v>13.5</v>
      </c>
      <c r="AP171">
        <v>13.5</v>
      </c>
      <c r="AQ171">
        <v>13.5</v>
      </c>
      <c r="AR171">
        <v>13.5</v>
      </c>
      <c r="AS171">
        <v>13.5</v>
      </c>
      <c r="AT171">
        <v>13.5</v>
      </c>
      <c r="AU171">
        <v>13.5</v>
      </c>
      <c r="AV171">
        <v>13.5</v>
      </c>
      <c r="AW171" s="77">
        <v>14</v>
      </c>
      <c r="AX171">
        <v>14</v>
      </c>
      <c r="AY171">
        <v>14</v>
      </c>
      <c r="AZ171">
        <v>14</v>
      </c>
      <c r="BA171">
        <v>14</v>
      </c>
      <c r="BB171">
        <v>14</v>
      </c>
      <c r="BC171">
        <v>14</v>
      </c>
      <c r="BD171">
        <v>14</v>
      </c>
      <c r="BE171">
        <v>14</v>
      </c>
      <c r="BF171">
        <v>14</v>
      </c>
      <c r="BG171">
        <v>14</v>
      </c>
      <c r="BH171">
        <v>14</v>
      </c>
      <c r="BI171">
        <v>14</v>
      </c>
      <c r="BJ171">
        <v>14</v>
      </c>
      <c r="BK171">
        <v>14</v>
      </c>
      <c r="BL171">
        <v>14</v>
      </c>
      <c r="BM171">
        <v>14</v>
      </c>
      <c r="BN171">
        <v>14</v>
      </c>
      <c r="BO171">
        <v>14</v>
      </c>
      <c r="BP171">
        <v>14</v>
      </c>
      <c r="BQ171">
        <v>14</v>
      </c>
      <c r="BR171">
        <v>14</v>
      </c>
      <c r="BS171">
        <v>14</v>
      </c>
      <c r="BT171" s="8">
        <v>14.6</v>
      </c>
      <c r="BU171">
        <v>14.6</v>
      </c>
      <c r="BV171">
        <v>14.6</v>
      </c>
      <c r="BW171">
        <v>14.6</v>
      </c>
      <c r="BX171">
        <v>14.6</v>
      </c>
      <c r="BY171">
        <v>14.6</v>
      </c>
      <c r="BZ171">
        <v>14.6</v>
      </c>
      <c r="CA171">
        <v>14.6</v>
      </c>
      <c r="CB171">
        <v>14.6</v>
      </c>
      <c r="CC171">
        <v>14.6</v>
      </c>
      <c r="CD171">
        <v>14.6</v>
      </c>
      <c r="CE171">
        <v>14.6</v>
      </c>
    </row>
    <row r="172" spans="1:83" ht="12.75">
      <c r="A172" s="7" t="s">
        <v>527</v>
      </c>
      <c r="B172" s="8" t="s">
        <v>835</v>
      </c>
      <c r="C172" s="8">
        <v>13.7</v>
      </c>
      <c r="D172" s="8">
        <v>13.7</v>
      </c>
      <c r="E172" s="8">
        <v>13.7</v>
      </c>
      <c r="F172" s="8">
        <v>13.7</v>
      </c>
      <c r="G172" s="8">
        <v>13.7</v>
      </c>
      <c r="H172" s="8">
        <v>13.7</v>
      </c>
      <c r="I172" s="8">
        <v>13.7</v>
      </c>
      <c r="J172" s="8">
        <v>13.7</v>
      </c>
      <c r="K172" s="8">
        <v>13.7</v>
      </c>
      <c r="L172" s="64">
        <v>14.4</v>
      </c>
      <c r="M172" s="8">
        <v>14.4</v>
      </c>
      <c r="N172" s="8">
        <v>14.4</v>
      </c>
      <c r="O172" s="8">
        <v>14.4</v>
      </c>
      <c r="P172" s="8">
        <v>14.4</v>
      </c>
      <c r="Q172" s="8">
        <v>14.4</v>
      </c>
      <c r="R172" s="8">
        <v>14.4</v>
      </c>
      <c r="S172" s="8">
        <v>14.4</v>
      </c>
      <c r="T172" s="8">
        <v>14.4</v>
      </c>
      <c r="U172" s="8">
        <v>14.4</v>
      </c>
      <c r="V172" s="8">
        <v>14.4</v>
      </c>
      <c r="W172" s="8">
        <v>14.4</v>
      </c>
      <c r="X172">
        <v>14.4</v>
      </c>
      <c r="Y172">
        <v>14.4</v>
      </c>
      <c r="Z172">
        <v>14.4</v>
      </c>
      <c r="AA172">
        <v>14.4</v>
      </c>
      <c r="AB172">
        <v>14.4</v>
      </c>
      <c r="AC172">
        <v>14.4</v>
      </c>
      <c r="AD172" s="77">
        <v>13.5</v>
      </c>
      <c r="AE172">
        <v>13.5</v>
      </c>
      <c r="AF172">
        <v>13.5</v>
      </c>
      <c r="AG172">
        <v>13.5</v>
      </c>
      <c r="AH172">
        <v>13.5</v>
      </c>
      <c r="AI172">
        <v>13.5</v>
      </c>
      <c r="AJ172">
        <v>13.5</v>
      </c>
      <c r="AK172">
        <v>13.5</v>
      </c>
      <c r="AL172">
        <v>13.5</v>
      </c>
      <c r="AM172">
        <v>13.5</v>
      </c>
      <c r="AN172">
        <v>13.5</v>
      </c>
      <c r="AO172">
        <v>13.5</v>
      </c>
      <c r="AP172">
        <v>13.5</v>
      </c>
      <c r="AQ172">
        <v>13.5</v>
      </c>
      <c r="AR172">
        <v>13.5</v>
      </c>
      <c r="AS172">
        <v>13.5</v>
      </c>
      <c r="AT172">
        <v>13.5</v>
      </c>
      <c r="AU172">
        <v>13.5</v>
      </c>
      <c r="AV172">
        <v>13.5</v>
      </c>
      <c r="AW172" s="77">
        <v>14</v>
      </c>
      <c r="AX172">
        <v>14</v>
      </c>
      <c r="AY172">
        <v>14</v>
      </c>
      <c r="AZ172">
        <v>14</v>
      </c>
      <c r="BA172">
        <v>14</v>
      </c>
      <c r="BB172">
        <v>14</v>
      </c>
      <c r="BC172">
        <v>14</v>
      </c>
      <c r="BD172">
        <v>14</v>
      </c>
      <c r="BE172">
        <v>14</v>
      </c>
      <c r="BF172">
        <v>14</v>
      </c>
      <c r="BG172">
        <v>14</v>
      </c>
      <c r="BH172">
        <v>14</v>
      </c>
      <c r="BI172">
        <v>14</v>
      </c>
      <c r="BJ172">
        <v>14</v>
      </c>
      <c r="BK172">
        <v>14</v>
      </c>
      <c r="BL172">
        <v>14</v>
      </c>
      <c r="BM172">
        <v>14</v>
      </c>
      <c r="BN172">
        <v>14</v>
      </c>
      <c r="BO172">
        <v>14</v>
      </c>
      <c r="BP172">
        <v>14</v>
      </c>
      <c r="BQ172">
        <v>14</v>
      </c>
      <c r="BR172">
        <v>14</v>
      </c>
      <c r="BS172">
        <v>14</v>
      </c>
      <c r="BT172" s="8">
        <v>14.6</v>
      </c>
      <c r="BU172">
        <v>14.6</v>
      </c>
      <c r="BV172">
        <v>14.6</v>
      </c>
      <c r="BW172">
        <v>14.6</v>
      </c>
      <c r="BX172">
        <v>14.6</v>
      </c>
      <c r="BY172">
        <v>14.6</v>
      </c>
      <c r="BZ172">
        <v>14.6</v>
      </c>
      <c r="CA172">
        <v>14.6</v>
      </c>
      <c r="CB172">
        <v>14.6</v>
      </c>
      <c r="CC172">
        <v>14.6</v>
      </c>
      <c r="CD172">
        <v>14.6</v>
      </c>
      <c r="CE172">
        <v>14.6</v>
      </c>
    </row>
    <row r="173" spans="1:83" ht="12.75">
      <c r="A173" s="68" t="s">
        <v>233</v>
      </c>
      <c r="B173" s="69" t="s">
        <v>234</v>
      </c>
      <c r="C173" s="69">
        <v>12.3</v>
      </c>
      <c r="D173" s="69">
        <v>12.3</v>
      </c>
      <c r="E173" s="69">
        <v>12.3</v>
      </c>
      <c r="F173" s="69">
        <v>12.3</v>
      </c>
      <c r="G173" s="70">
        <v>12.9</v>
      </c>
      <c r="H173" s="69">
        <v>12.9</v>
      </c>
      <c r="I173" s="69">
        <v>12.9</v>
      </c>
      <c r="J173" s="69">
        <v>12.9</v>
      </c>
      <c r="K173" s="69">
        <v>12.9</v>
      </c>
      <c r="L173" s="69">
        <v>12.9</v>
      </c>
      <c r="M173" s="69">
        <v>12.9</v>
      </c>
      <c r="N173" s="69">
        <v>12.9</v>
      </c>
      <c r="O173" s="69">
        <v>12.9</v>
      </c>
      <c r="P173" s="69">
        <v>12.9</v>
      </c>
      <c r="Q173" s="70">
        <v>13.5</v>
      </c>
      <c r="R173" s="69">
        <v>13.5</v>
      </c>
      <c r="S173" s="69">
        <v>13.5</v>
      </c>
      <c r="T173" s="69">
        <v>13.5</v>
      </c>
      <c r="U173" s="69">
        <v>13.5</v>
      </c>
      <c r="V173" s="69">
        <v>13.5</v>
      </c>
      <c r="W173" s="69">
        <v>13.5</v>
      </c>
      <c r="X173">
        <v>13.5</v>
      </c>
      <c r="Y173">
        <v>13.5</v>
      </c>
      <c r="Z173">
        <v>13.5</v>
      </c>
      <c r="AA173">
        <v>13.5</v>
      </c>
      <c r="AB173">
        <v>13.5</v>
      </c>
      <c r="AC173">
        <v>13.5</v>
      </c>
      <c r="AD173" s="77">
        <v>12.6</v>
      </c>
      <c r="AE173">
        <v>12.6</v>
      </c>
      <c r="AF173">
        <v>12.6</v>
      </c>
      <c r="AG173">
        <v>12.6</v>
      </c>
      <c r="AH173">
        <v>12.6</v>
      </c>
      <c r="AI173">
        <v>12.6</v>
      </c>
      <c r="AJ173" s="77">
        <v>12.8</v>
      </c>
      <c r="AK173">
        <v>12.8</v>
      </c>
      <c r="AL173">
        <v>12.8</v>
      </c>
      <c r="AM173">
        <v>12.8</v>
      </c>
      <c r="AN173">
        <v>12.8</v>
      </c>
      <c r="AO173">
        <v>12.8</v>
      </c>
      <c r="AP173">
        <v>12.8</v>
      </c>
      <c r="AQ173">
        <v>12.8</v>
      </c>
      <c r="AR173">
        <v>12.8</v>
      </c>
      <c r="AS173">
        <v>12.8</v>
      </c>
      <c r="AT173">
        <v>12.8</v>
      </c>
      <c r="AU173">
        <v>12.8</v>
      </c>
      <c r="AV173">
        <v>12.8</v>
      </c>
      <c r="AW173">
        <v>12.8</v>
      </c>
      <c r="AX173">
        <v>12.8</v>
      </c>
      <c r="AY173">
        <v>12.8</v>
      </c>
      <c r="AZ173">
        <v>12.8</v>
      </c>
      <c r="BA173">
        <v>12.8</v>
      </c>
      <c r="BB173">
        <v>12.8</v>
      </c>
      <c r="BC173" s="81">
        <v>12.6</v>
      </c>
      <c r="BD173">
        <v>12.6</v>
      </c>
      <c r="BE173">
        <v>12.6</v>
      </c>
      <c r="BF173">
        <v>12.6</v>
      </c>
      <c r="BG173">
        <v>12.6</v>
      </c>
      <c r="BH173">
        <v>12.6</v>
      </c>
      <c r="BI173">
        <v>12.6</v>
      </c>
      <c r="BJ173">
        <v>12.6</v>
      </c>
      <c r="BK173">
        <v>12.6</v>
      </c>
      <c r="BL173">
        <v>12.6</v>
      </c>
      <c r="BM173">
        <v>12.6</v>
      </c>
      <c r="BN173">
        <v>12.6</v>
      </c>
      <c r="BO173">
        <v>12.6</v>
      </c>
      <c r="BP173">
        <v>12.6</v>
      </c>
      <c r="BQ173">
        <v>12.6</v>
      </c>
      <c r="BR173">
        <v>12.6</v>
      </c>
      <c r="BS173">
        <v>12.6</v>
      </c>
      <c r="BT173" s="8">
        <v>14.6</v>
      </c>
      <c r="BU173">
        <v>14.6</v>
      </c>
      <c r="BV173">
        <v>14.6</v>
      </c>
      <c r="BW173">
        <v>14.6</v>
      </c>
      <c r="BX173">
        <v>14.6</v>
      </c>
      <c r="BY173">
        <v>14.6</v>
      </c>
      <c r="BZ173">
        <v>14.6</v>
      </c>
      <c r="CA173">
        <v>14.6</v>
      </c>
      <c r="CB173">
        <v>14.6</v>
      </c>
      <c r="CC173">
        <v>14.6</v>
      </c>
      <c r="CD173">
        <v>14.6</v>
      </c>
      <c r="CE173">
        <v>14.6</v>
      </c>
    </row>
    <row r="174" spans="1:83" ht="12.75">
      <c r="A174" s="7" t="s">
        <v>789</v>
      </c>
      <c r="B174" s="8" t="s">
        <v>790</v>
      </c>
      <c r="C174" s="8">
        <v>0</v>
      </c>
      <c r="D174" s="8">
        <v>0</v>
      </c>
      <c r="E174" s="8">
        <v>0</v>
      </c>
      <c r="F174" s="8">
        <v>0</v>
      </c>
      <c r="G174" s="64">
        <v>12.9</v>
      </c>
      <c r="H174" s="8">
        <v>12.9</v>
      </c>
      <c r="I174" s="8">
        <v>12.9</v>
      </c>
      <c r="J174" s="8">
        <v>12.9</v>
      </c>
      <c r="K174" s="8">
        <v>12.9</v>
      </c>
      <c r="L174" s="8">
        <v>12.9</v>
      </c>
      <c r="M174" s="8">
        <v>12.9</v>
      </c>
      <c r="N174" s="8">
        <v>12.9</v>
      </c>
      <c r="O174" s="8">
        <v>12.9</v>
      </c>
      <c r="P174" s="8">
        <v>12.9</v>
      </c>
      <c r="Q174" s="64">
        <v>13.5</v>
      </c>
      <c r="R174" s="8">
        <v>13.5</v>
      </c>
      <c r="S174" s="8">
        <v>13.5</v>
      </c>
      <c r="T174" s="8">
        <v>13.5</v>
      </c>
      <c r="U174" s="8">
        <v>13.5</v>
      </c>
      <c r="V174" s="8">
        <v>13.5</v>
      </c>
      <c r="W174" s="8">
        <v>13.5</v>
      </c>
      <c r="X174">
        <v>13.5</v>
      </c>
      <c r="Y174">
        <v>13.5</v>
      </c>
      <c r="Z174">
        <v>13.5</v>
      </c>
      <c r="AA174">
        <v>13.5</v>
      </c>
      <c r="AB174">
        <v>13.5</v>
      </c>
      <c r="AC174">
        <v>13.5</v>
      </c>
      <c r="AD174" s="77">
        <v>12.6</v>
      </c>
      <c r="AE174">
        <v>12.6</v>
      </c>
      <c r="AF174">
        <v>12.6</v>
      </c>
      <c r="AG174">
        <v>12.6</v>
      </c>
      <c r="AH174">
        <v>12.6</v>
      </c>
      <c r="AI174">
        <v>12.6</v>
      </c>
      <c r="AJ174" s="77">
        <v>12.8</v>
      </c>
      <c r="AK174">
        <v>12.8</v>
      </c>
      <c r="AL174">
        <v>12.8</v>
      </c>
      <c r="AM174">
        <v>12.8</v>
      </c>
      <c r="AN174">
        <v>12.8</v>
      </c>
      <c r="AO174">
        <v>12.8</v>
      </c>
      <c r="AP174">
        <v>12.8</v>
      </c>
      <c r="AQ174">
        <v>12.8</v>
      </c>
      <c r="AR174">
        <v>12.8</v>
      </c>
      <c r="AS174">
        <v>12.8</v>
      </c>
      <c r="AT174">
        <v>12.8</v>
      </c>
      <c r="AU174">
        <v>12.8</v>
      </c>
      <c r="AV174">
        <v>12.8</v>
      </c>
      <c r="AW174">
        <v>12.8</v>
      </c>
      <c r="AX174">
        <v>12.8</v>
      </c>
      <c r="AY174">
        <v>12.8</v>
      </c>
      <c r="AZ174">
        <v>12.8</v>
      </c>
      <c r="BA174">
        <v>12.8</v>
      </c>
      <c r="BB174">
        <v>12.8</v>
      </c>
      <c r="BC174" s="81">
        <v>12.6</v>
      </c>
      <c r="BD174">
        <v>12.6</v>
      </c>
      <c r="BE174">
        <v>12.6</v>
      </c>
      <c r="BF174">
        <v>12.6</v>
      </c>
      <c r="BG174">
        <v>12.6</v>
      </c>
      <c r="BH174">
        <v>12.6</v>
      </c>
      <c r="BI174">
        <v>12.6</v>
      </c>
      <c r="BJ174">
        <v>12.6</v>
      </c>
      <c r="BK174">
        <v>12.6</v>
      </c>
      <c r="BL174">
        <v>12.6</v>
      </c>
      <c r="BM174">
        <v>12.6</v>
      </c>
      <c r="BN174">
        <v>12.6</v>
      </c>
      <c r="BO174">
        <v>12.6</v>
      </c>
      <c r="BP174">
        <v>12.6</v>
      </c>
      <c r="BQ174">
        <v>12.6</v>
      </c>
      <c r="BR174">
        <v>12.6</v>
      </c>
      <c r="BS174">
        <v>12.6</v>
      </c>
      <c r="BT174" s="8">
        <v>14.6</v>
      </c>
      <c r="BU174">
        <v>14.6</v>
      </c>
      <c r="BV174">
        <v>14.6</v>
      </c>
      <c r="BW174">
        <v>14.6</v>
      </c>
      <c r="BX174">
        <v>14.6</v>
      </c>
      <c r="BY174">
        <v>14.6</v>
      </c>
      <c r="BZ174">
        <v>14.6</v>
      </c>
      <c r="CA174">
        <v>14.6</v>
      </c>
      <c r="CB174">
        <v>14.6</v>
      </c>
      <c r="CC174">
        <v>14.6</v>
      </c>
      <c r="CD174">
        <v>14.6</v>
      </c>
      <c r="CE174">
        <v>14.6</v>
      </c>
    </row>
    <row r="175" spans="1:85" ht="12.75">
      <c r="A175" s="68" t="s">
        <v>235</v>
      </c>
      <c r="B175" s="69" t="s">
        <v>236</v>
      </c>
      <c r="C175" s="69">
        <v>13.4</v>
      </c>
      <c r="D175" s="69">
        <v>13.4</v>
      </c>
      <c r="E175" s="69">
        <v>13.4</v>
      </c>
      <c r="F175" s="70">
        <v>13.9</v>
      </c>
      <c r="G175" s="69">
        <v>13.9</v>
      </c>
      <c r="H175" s="69">
        <v>13.9</v>
      </c>
      <c r="I175" s="69">
        <v>13.9</v>
      </c>
      <c r="J175" s="69">
        <v>13.9</v>
      </c>
      <c r="K175" s="69">
        <v>13.9</v>
      </c>
      <c r="L175" s="70">
        <v>0</v>
      </c>
      <c r="M175" s="69">
        <v>0</v>
      </c>
      <c r="N175" s="69">
        <v>0</v>
      </c>
      <c r="O175" s="69">
        <v>0</v>
      </c>
      <c r="P175" s="69">
        <v>0</v>
      </c>
      <c r="Q175" s="69">
        <v>0</v>
      </c>
      <c r="R175" s="69">
        <v>0</v>
      </c>
      <c r="S175" s="69">
        <v>0</v>
      </c>
      <c r="T175" s="69">
        <v>0</v>
      </c>
      <c r="U175" s="69">
        <v>0</v>
      </c>
      <c r="V175" s="69">
        <v>0</v>
      </c>
      <c r="W175" s="69">
        <v>0</v>
      </c>
      <c r="X175" s="69">
        <v>0</v>
      </c>
      <c r="Y175" s="69">
        <v>0</v>
      </c>
      <c r="Z175" s="69">
        <v>0</v>
      </c>
      <c r="AA175" s="69">
        <v>0</v>
      </c>
      <c r="AB175" s="69">
        <v>0</v>
      </c>
      <c r="AC175" s="69">
        <v>0</v>
      </c>
      <c r="AD175" s="69">
        <v>0</v>
      </c>
      <c r="AE175" s="69">
        <v>0</v>
      </c>
      <c r="AF175" s="69">
        <v>0</v>
      </c>
      <c r="AG175" s="69">
        <v>0</v>
      </c>
      <c r="AH175" s="69">
        <v>0</v>
      </c>
      <c r="AI175" s="69">
        <v>0</v>
      </c>
      <c r="AJ175" s="69">
        <v>0</v>
      </c>
      <c r="AK175" s="69">
        <v>0</v>
      </c>
      <c r="AL175" s="69">
        <v>0</v>
      </c>
      <c r="AM175" s="69">
        <v>0</v>
      </c>
      <c r="AN175" s="69">
        <v>0</v>
      </c>
      <c r="AO175" s="69">
        <v>0</v>
      </c>
      <c r="AP175" s="69">
        <v>0</v>
      </c>
      <c r="AQ175" s="69">
        <v>0</v>
      </c>
      <c r="AR175" s="69">
        <v>0</v>
      </c>
      <c r="AS175" s="69">
        <v>0</v>
      </c>
      <c r="AT175" s="69">
        <v>0</v>
      </c>
      <c r="AU175" s="69">
        <v>0</v>
      </c>
      <c r="AV175" s="69">
        <v>0</v>
      </c>
      <c r="AW175" s="69">
        <v>0</v>
      </c>
      <c r="AX175" s="69">
        <v>0</v>
      </c>
      <c r="AY175" s="69">
        <v>0</v>
      </c>
      <c r="AZ175" s="69">
        <v>0</v>
      </c>
      <c r="BA175" s="69">
        <v>0</v>
      </c>
      <c r="BB175" s="69">
        <v>0</v>
      </c>
      <c r="BC175" s="69">
        <v>0</v>
      </c>
      <c r="BD175" s="69">
        <v>0</v>
      </c>
      <c r="BE175" s="69">
        <v>0</v>
      </c>
      <c r="BF175" s="69">
        <v>0</v>
      </c>
      <c r="BG175" s="69">
        <v>0</v>
      </c>
      <c r="BH175" s="69">
        <v>0</v>
      </c>
      <c r="BI175" s="69">
        <v>0</v>
      </c>
      <c r="BJ175" s="69">
        <v>0</v>
      </c>
      <c r="BK175" s="69">
        <v>0</v>
      </c>
      <c r="BL175" s="69">
        <v>0</v>
      </c>
      <c r="BM175" s="69">
        <v>0</v>
      </c>
      <c r="BN175" s="69">
        <v>0</v>
      </c>
      <c r="BO175" s="69">
        <v>0</v>
      </c>
      <c r="BP175" s="69">
        <v>0</v>
      </c>
      <c r="BQ175" s="69">
        <v>0</v>
      </c>
      <c r="BR175" s="69">
        <v>0</v>
      </c>
      <c r="BS175" s="69">
        <v>0</v>
      </c>
      <c r="BT175" s="8">
        <v>0</v>
      </c>
      <c r="BU175" s="69">
        <v>0</v>
      </c>
      <c r="BV175" s="69">
        <v>0</v>
      </c>
      <c r="BW175" s="69">
        <v>0</v>
      </c>
      <c r="BX175" s="69">
        <v>0</v>
      </c>
      <c r="BY175" s="69">
        <v>0</v>
      </c>
      <c r="BZ175" s="69">
        <v>0</v>
      </c>
      <c r="CA175" s="69">
        <v>0</v>
      </c>
      <c r="CB175" s="69">
        <v>0</v>
      </c>
      <c r="CC175" s="69">
        <v>0</v>
      </c>
      <c r="CD175" s="69">
        <v>0</v>
      </c>
      <c r="CE175" s="69">
        <v>0</v>
      </c>
      <c r="CF175" t="s">
        <v>780</v>
      </c>
      <c r="CG175" t="s">
        <v>854</v>
      </c>
    </row>
    <row r="176" spans="1:83" ht="12.75">
      <c r="A176" s="68" t="s">
        <v>237</v>
      </c>
      <c r="B176" s="69" t="s">
        <v>238</v>
      </c>
      <c r="C176" s="69">
        <v>13.9</v>
      </c>
      <c r="D176" s="69">
        <v>13.9</v>
      </c>
      <c r="E176" s="69">
        <v>13.9</v>
      </c>
      <c r="F176" s="69">
        <v>13.9</v>
      </c>
      <c r="G176" s="69">
        <v>13.9</v>
      </c>
      <c r="H176" s="69">
        <v>13.9</v>
      </c>
      <c r="I176" s="69">
        <v>13.9</v>
      </c>
      <c r="J176" s="69">
        <v>13.9</v>
      </c>
      <c r="K176" s="69">
        <v>13.9</v>
      </c>
      <c r="L176" s="69">
        <v>13.9</v>
      </c>
      <c r="M176" s="69">
        <v>13.9</v>
      </c>
      <c r="N176" s="69">
        <v>13.9</v>
      </c>
      <c r="O176" s="69">
        <v>13.9</v>
      </c>
      <c r="P176" s="69">
        <v>13.9</v>
      </c>
      <c r="Q176" s="69">
        <v>13.9</v>
      </c>
      <c r="R176" s="69">
        <v>13.9</v>
      </c>
      <c r="S176" s="69">
        <v>13.9</v>
      </c>
      <c r="T176" s="69">
        <v>13.9</v>
      </c>
      <c r="U176" s="69">
        <v>13.9</v>
      </c>
      <c r="V176" s="69">
        <v>13.9</v>
      </c>
      <c r="W176" s="69">
        <v>13.9</v>
      </c>
      <c r="X176" s="66">
        <v>13.5</v>
      </c>
      <c r="Y176">
        <v>13.5</v>
      </c>
      <c r="Z176">
        <v>13.5</v>
      </c>
      <c r="AA176">
        <v>13.5</v>
      </c>
      <c r="AB176">
        <v>13.5</v>
      </c>
      <c r="AC176">
        <v>13.5</v>
      </c>
      <c r="AD176" s="77">
        <v>12.6</v>
      </c>
      <c r="AE176">
        <v>12.6</v>
      </c>
      <c r="AF176">
        <v>12.6</v>
      </c>
      <c r="AG176">
        <v>12.6</v>
      </c>
      <c r="AH176">
        <v>12.6</v>
      </c>
      <c r="AI176">
        <v>12.6</v>
      </c>
      <c r="AJ176">
        <v>12.6</v>
      </c>
      <c r="AK176">
        <v>12.6</v>
      </c>
      <c r="AL176">
        <v>12.6</v>
      </c>
      <c r="AM176">
        <v>12.6</v>
      </c>
      <c r="AN176">
        <v>12.6</v>
      </c>
      <c r="AO176">
        <v>12.6</v>
      </c>
      <c r="AP176">
        <v>12.6</v>
      </c>
      <c r="AQ176">
        <v>12.6</v>
      </c>
      <c r="AR176">
        <v>12.6</v>
      </c>
      <c r="AS176">
        <v>12.6</v>
      </c>
      <c r="AT176">
        <v>12.6</v>
      </c>
      <c r="AU176">
        <v>12.6</v>
      </c>
      <c r="AV176" s="77">
        <v>12.9</v>
      </c>
      <c r="AW176">
        <v>12.9</v>
      </c>
      <c r="AX176">
        <v>12.9</v>
      </c>
      <c r="AY176">
        <v>12.9</v>
      </c>
      <c r="AZ176">
        <v>12.9</v>
      </c>
      <c r="BA176">
        <v>12.9</v>
      </c>
      <c r="BB176">
        <v>12.9</v>
      </c>
      <c r="BC176">
        <v>12.9</v>
      </c>
      <c r="BD176">
        <v>12.9</v>
      </c>
      <c r="BE176">
        <v>12.9</v>
      </c>
      <c r="BF176">
        <v>12.9</v>
      </c>
      <c r="BG176">
        <v>12.9</v>
      </c>
      <c r="BH176" s="77">
        <v>12.7</v>
      </c>
      <c r="BI176">
        <v>12.7</v>
      </c>
      <c r="BJ176">
        <v>12.7</v>
      </c>
      <c r="BK176">
        <v>12.7</v>
      </c>
      <c r="BL176">
        <v>12.7</v>
      </c>
      <c r="BM176">
        <v>12.7</v>
      </c>
      <c r="BN176" s="77">
        <v>13.3</v>
      </c>
      <c r="BO176">
        <v>13.3</v>
      </c>
      <c r="BP176">
        <v>13.3</v>
      </c>
      <c r="BQ176">
        <v>13.3</v>
      </c>
      <c r="BR176">
        <v>13.3</v>
      </c>
      <c r="BS176">
        <v>13.3</v>
      </c>
      <c r="BT176" s="8">
        <v>14.6</v>
      </c>
      <c r="BU176">
        <v>14.6</v>
      </c>
      <c r="BV176">
        <v>14.6</v>
      </c>
      <c r="BW176">
        <v>14.6</v>
      </c>
      <c r="BX176">
        <v>14.6</v>
      </c>
      <c r="BY176">
        <v>14.6</v>
      </c>
      <c r="BZ176">
        <v>14.6</v>
      </c>
      <c r="CA176">
        <v>14.6</v>
      </c>
      <c r="CB176">
        <v>14.6</v>
      </c>
      <c r="CC176">
        <v>14.6</v>
      </c>
      <c r="CD176">
        <v>14.6</v>
      </c>
      <c r="CE176">
        <v>14.6</v>
      </c>
    </row>
    <row r="177" spans="1:83" ht="12.75">
      <c r="A177" s="68" t="s">
        <v>239</v>
      </c>
      <c r="B177" s="69" t="s">
        <v>240</v>
      </c>
      <c r="C177" s="69">
        <v>13.9</v>
      </c>
      <c r="D177" s="69">
        <v>13.9</v>
      </c>
      <c r="E177" s="69">
        <v>13.9</v>
      </c>
      <c r="F177" s="69">
        <v>13.9</v>
      </c>
      <c r="G177" s="69">
        <v>13.9</v>
      </c>
      <c r="H177" s="69">
        <v>13.9</v>
      </c>
      <c r="I177" s="69">
        <v>13.9</v>
      </c>
      <c r="J177" s="69">
        <v>13.9</v>
      </c>
      <c r="K177" s="69">
        <v>13.9</v>
      </c>
      <c r="L177" s="69">
        <v>13.9</v>
      </c>
      <c r="M177" s="69">
        <v>13.9</v>
      </c>
      <c r="N177" s="69">
        <v>13.9</v>
      </c>
      <c r="O177" s="69">
        <v>13.9</v>
      </c>
      <c r="P177" s="69">
        <v>13.9</v>
      </c>
      <c r="Q177" s="69">
        <v>13.9</v>
      </c>
      <c r="R177" s="69">
        <v>13.9</v>
      </c>
      <c r="S177" s="69">
        <v>13.9</v>
      </c>
      <c r="T177" s="69">
        <v>13.9</v>
      </c>
      <c r="U177" s="69">
        <v>13.9</v>
      </c>
      <c r="V177" s="69">
        <v>13.9</v>
      </c>
      <c r="W177" s="69">
        <v>13.9</v>
      </c>
      <c r="X177" s="66">
        <v>13.5</v>
      </c>
      <c r="Y177">
        <v>13.5</v>
      </c>
      <c r="Z177">
        <v>13.5</v>
      </c>
      <c r="AA177">
        <v>13.5</v>
      </c>
      <c r="AB177">
        <v>13.5</v>
      </c>
      <c r="AC177">
        <v>13.5</v>
      </c>
      <c r="AD177" s="77">
        <v>12.6</v>
      </c>
      <c r="AE177">
        <v>12.6</v>
      </c>
      <c r="AF177">
        <v>12.6</v>
      </c>
      <c r="AG177">
        <v>12.6</v>
      </c>
      <c r="AH177">
        <v>12.6</v>
      </c>
      <c r="AI177">
        <v>12.6</v>
      </c>
      <c r="AJ177">
        <v>12.6</v>
      </c>
      <c r="AK177">
        <v>12.6</v>
      </c>
      <c r="AL177">
        <v>12.6</v>
      </c>
      <c r="AM177">
        <v>12.6</v>
      </c>
      <c r="AN177">
        <v>12.6</v>
      </c>
      <c r="AO177">
        <v>12.6</v>
      </c>
      <c r="AP177">
        <v>12.6</v>
      </c>
      <c r="AQ177">
        <v>12.6</v>
      </c>
      <c r="AR177">
        <v>12.6</v>
      </c>
      <c r="AS177">
        <v>12.6</v>
      </c>
      <c r="AT177">
        <v>12.6</v>
      </c>
      <c r="AU177">
        <v>12.6</v>
      </c>
      <c r="AV177" s="77">
        <v>12.9</v>
      </c>
      <c r="AW177">
        <v>12.9</v>
      </c>
      <c r="AX177">
        <v>12.9</v>
      </c>
      <c r="AY177">
        <v>12.9</v>
      </c>
      <c r="AZ177">
        <v>12.9</v>
      </c>
      <c r="BA177">
        <v>12.9</v>
      </c>
      <c r="BB177">
        <v>12.9</v>
      </c>
      <c r="BC177">
        <v>12.9</v>
      </c>
      <c r="BD177">
        <v>12.9</v>
      </c>
      <c r="BE177">
        <v>12.9</v>
      </c>
      <c r="BF177">
        <v>12.9</v>
      </c>
      <c r="BG177">
        <v>12.9</v>
      </c>
      <c r="BH177" s="77">
        <v>12.7</v>
      </c>
      <c r="BI177">
        <v>12.7</v>
      </c>
      <c r="BJ177">
        <v>12.7</v>
      </c>
      <c r="BK177">
        <v>12.7</v>
      </c>
      <c r="BL177">
        <v>12.7</v>
      </c>
      <c r="BM177">
        <v>12.7</v>
      </c>
      <c r="BN177" s="77">
        <v>13.3</v>
      </c>
      <c r="BO177">
        <v>13.3</v>
      </c>
      <c r="BP177">
        <v>13.3</v>
      </c>
      <c r="BQ177">
        <v>13.3</v>
      </c>
      <c r="BR177">
        <v>13.3</v>
      </c>
      <c r="BS177">
        <v>13.3</v>
      </c>
      <c r="BT177" s="8">
        <v>14.6</v>
      </c>
      <c r="BU177">
        <v>14.6</v>
      </c>
      <c r="BV177">
        <v>14.6</v>
      </c>
      <c r="BW177">
        <v>14.6</v>
      </c>
      <c r="BX177">
        <v>14.6</v>
      </c>
      <c r="BY177">
        <v>14.6</v>
      </c>
      <c r="BZ177">
        <v>14.6</v>
      </c>
      <c r="CA177">
        <v>14.6</v>
      </c>
      <c r="CB177">
        <v>14.6</v>
      </c>
      <c r="CC177">
        <v>14.6</v>
      </c>
      <c r="CD177">
        <v>14.6</v>
      </c>
      <c r="CE177">
        <v>14.6</v>
      </c>
    </row>
    <row r="178" spans="1:83" ht="12.75">
      <c r="A178" s="7" t="s">
        <v>242</v>
      </c>
      <c r="B178" s="8" t="s">
        <v>243</v>
      </c>
      <c r="C178" s="8">
        <v>13.4</v>
      </c>
      <c r="D178" s="8">
        <v>13.4</v>
      </c>
      <c r="E178" s="8">
        <v>13.4</v>
      </c>
      <c r="F178" s="8">
        <v>13.4</v>
      </c>
      <c r="G178" s="8">
        <v>13.4</v>
      </c>
      <c r="H178" s="8">
        <v>13.4</v>
      </c>
      <c r="I178" s="8">
        <v>13.4</v>
      </c>
      <c r="J178" s="8">
        <v>13.4</v>
      </c>
      <c r="K178" s="8">
        <v>13.4</v>
      </c>
      <c r="L178" s="8">
        <v>13.4</v>
      </c>
      <c r="M178" s="8">
        <v>13.4</v>
      </c>
      <c r="N178" s="8">
        <v>13.4</v>
      </c>
      <c r="O178" s="8">
        <v>13.4</v>
      </c>
      <c r="P178" s="8">
        <v>13.4</v>
      </c>
      <c r="Q178" s="8">
        <v>13.4</v>
      </c>
      <c r="R178" s="8">
        <v>13.4</v>
      </c>
      <c r="S178" s="8">
        <v>13.4</v>
      </c>
      <c r="T178" s="8">
        <v>13.4</v>
      </c>
      <c r="U178" s="8">
        <v>13.4</v>
      </c>
      <c r="V178" s="8">
        <v>13.4</v>
      </c>
      <c r="W178" s="8">
        <v>13.4</v>
      </c>
      <c r="X178">
        <v>13.4</v>
      </c>
      <c r="Y178">
        <v>13.4</v>
      </c>
      <c r="Z178">
        <v>13.4</v>
      </c>
      <c r="AA178">
        <v>13.4</v>
      </c>
      <c r="AB178">
        <v>13.4</v>
      </c>
      <c r="AC178">
        <v>13.4</v>
      </c>
      <c r="AD178" s="77">
        <v>12.5</v>
      </c>
      <c r="AE178">
        <v>12.5</v>
      </c>
      <c r="AF178">
        <v>12.5</v>
      </c>
      <c r="AG178">
        <v>12.5</v>
      </c>
      <c r="AH178">
        <v>12.5</v>
      </c>
      <c r="AI178">
        <v>12.5</v>
      </c>
      <c r="AJ178">
        <v>12.5</v>
      </c>
      <c r="AK178">
        <v>12.5</v>
      </c>
      <c r="AL178">
        <v>12.5</v>
      </c>
      <c r="AM178">
        <v>12.5</v>
      </c>
      <c r="AN178">
        <v>12.5</v>
      </c>
      <c r="AO178">
        <v>12.5</v>
      </c>
      <c r="AP178">
        <v>12.5</v>
      </c>
      <c r="AQ178">
        <v>12.5</v>
      </c>
      <c r="AR178">
        <v>12.5</v>
      </c>
      <c r="AS178">
        <v>12.5</v>
      </c>
      <c r="AT178">
        <v>12.5</v>
      </c>
      <c r="AU178">
        <v>12.5</v>
      </c>
      <c r="AV178">
        <v>12.5</v>
      </c>
      <c r="AW178">
        <v>12.5</v>
      </c>
      <c r="AX178">
        <v>12.5</v>
      </c>
      <c r="AY178">
        <v>12.5</v>
      </c>
      <c r="AZ178">
        <v>12.5</v>
      </c>
      <c r="BA178">
        <v>12.5</v>
      </c>
      <c r="BB178">
        <v>12.5</v>
      </c>
      <c r="BC178">
        <v>12.5</v>
      </c>
      <c r="BD178">
        <v>12.5</v>
      </c>
      <c r="BE178">
        <v>12.5</v>
      </c>
      <c r="BF178">
        <v>12.5</v>
      </c>
      <c r="BG178">
        <v>12.5</v>
      </c>
      <c r="BH178">
        <v>12.5</v>
      </c>
      <c r="BI178">
        <v>12.5</v>
      </c>
      <c r="BJ178">
        <v>12.5</v>
      </c>
      <c r="BK178">
        <v>12.5</v>
      </c>
      <c r="BL178">
        <v>12.5</v>
      </c>
      <c r="BM178">
        <v>12.5</v>
      </c>
      <c r="BN178">
        <v>12.5</v>
      </c>
      <c r="BO178">
        <v>12.5</v>
      </c>
      <c r="BP178">
        <v>12.5</v>
      </c>
      <c r="BQ178">
        <v>12.5</v>
      </c>
      <c r="BR178">
        <v>12.5</v>
      </c>
      <c r="BS178">
        <v>12.5</v>
      </c>
      <c r="BT178" s="8">
        <v>14.6</v>
      </c>
      <c r="BU178">
        <v>14.6</v>
      </c>
      <c r="BV178">
        <v>14.6</v>
      </c>
      <c r="BW178">
        <v>14.6</v>
      </c>
      <c r="BX178">
        <v>14.6</v>
      </c>
      <c r="BY178">
        <v>14.6</v>
      </c>
      <c r="BZ178">
        <v>14.6</v>
      </c>
      <c r="CA178">
        <v>14.6</v>
      </c>
      <c r="CB178">
        <v>14.6</v>
      </c>
      <c r="CC178">
        <v>14.6</v>
      </c>
      <c r="CD178">
        <v>14.6</v>
      </c>
      <c r="CE178">
        <v>14.6</v>
      </c>
    </row>
    <row r="179" spans="1:83" ht="12.75">
      <c r="A179" s="68" t="s">
        <v>244</v>
      </c>
      <c r="B179" s="69" t="s">
        <v>245</v>
      </c>
      <c r="C179" s="69">
        <v>13.4</v>
      </c>
      <c r="D179" s="69">
        <v>13.4</v>
      </c>
      <c r="E179" s="69">
        <v>13.4</v>
      </c>
      <c r="F179" s="69">
        <v>13.4</v>
      </c>
      <c r="G179" s="69">
        <v>13.4</v>
      </c>
      <c r="H179" s="69">
        <v>13.4</v>
      </c>
      <c r="I179" s="69">
        <v>13.4</v>
      </c>
      <c r="J179" s="69">
        <v>13.4</v>
      </c>
      <c r="K179" s="69">
        <v>13.4</v>
      </c>
      <c r="L179" s="69">
        <v>13.4</v>
      </c>
      <c r="M179" s="69">
        <v>13.4</v>
      </c>
      <c r="N179" s="69">
        <v>13.4</v>
      </c>
      <c r="O179" s="69">
        <v>13.4</v>
      </c>
      <c r="P179" s="69">
        <v>13.4</v>
      </c>
      <c r="Q179" s="69">
        <v>13.4</v>
      </c>
      <c r="R179" s="69">
        <v>13.4</v>
      </c>
      <c r="S179" s="69">
        <v>13.4</v>
      </c>
      <c r="T179" s="69">
        <v>13.4</v>
      </c>
      <c r="U179" s="69">
        <v>13.4</v>
      </c>
      <c r="V179" s="69">
        <v>13.4</v>
      </c>
      <c r="W179" s="69">
        <v>13.4</v>
      </c>
      <c r="X179">
        <v>13.4</v>
      </c>
      <c r="Y179">
        <v>13.4</v>
      </c>
      <c r="Z179">
        <v>13.4</v>
      </c>
      <c r="AA179">
        <v>13.4</v>
      </c>
      <c r="AB179">
        <v>13.4</v>
      </c>
      <c r="AC179">
        <v>13.4</v>
      </c>
      <c r="AD179" s="77">
        <v>12.5</v>
      </c>
      <c r="AE179">
        <v>12.5</v>
      </c>
      <c r="AF179">
        <v>12.5</v>
      </c>
      <c r="AG179">
        <v>12.5</v>
      </c>
      <c r="AH179">
        <v>12.5</v>
      </c>
      <c r="AI179">
        <v>12.5</v>
      </c>
      <c r="AJ179">
        <v>12.5</v>
      </c>
      <c r="AK179">
        <v>12.5</v>
      </c>
      <c r="AL179">
        <v>12.5</v>
      </c>
      <c r="AM179">
        <v>12.5</v>
      </c>
      <c r="AN179">
        <v>12.5</v>
      </c>
      <c r="AO179">
        <v>12.5</v>
      </c>
      <c r="AP179">
        <v>12.5</v>
      </c>
      <c r="AQ179">
        <v>12.5</v>
      </c>
      <c r="AR179">
        <v>12.5</v>
      </c>
      <c r="AS179">
        <v>12.5</v>
      </c>
      <c r="AT179">
        <v>12.5</v>
      </c>
      <c r="AU179">
        <v>12.5</v>
      </c>
      <c r="AV179" s="81">
        <v>12.2</v>
      </c>
      <c r="AW179">
        <v>12.2</v>
      </c>
      <c r="AX179">
        <v>12.2</v>
      </c>
      <c r="AY179">
        <v>12.2</v>
      </c>
      <c r="AZ179">
        <v>12.2</v>
      </c>
      <c r="BA179">
        <v>12.2</v>
      </c>
      <c r="BB179">
        <v>12.2</v>
      </c>
      <c r="BC179">
        <v>12.2</v>
      </c>
      <c r="BD179">
        <v>12.2</v>
      </c>
      <c r="BE179">
        <v>12.2</v>
      </c>
      <c r="BF179">
        <v>12.2</v>
      </c>
      <c r="BG179">
        <v>12.2</v>
      </c>
      <c r="BH179">
        <v>12.2</v>
      </c>
      <c r="BI179">
        <v>12.2</v>
      </c>
      <c r="BJ179">
        <v>12.2</v>
      </c>
      <c r="BK179">
        <v>12.2</v>
      </c>
      <c r="BL179">
        <v>12.2</v>
      </c>
      <c r="BM179">
        <v>12.2</v>
      </c>
      <c r="BN179">
        <v>12.2</v>
      </c>
      <c r="BO179">
        <v>12.2</v>
      </c>
      <c r="BP179">
        <v>12.2</v>
      </c>
      <c r="BQ179">
        <v>12.2</v>
      </c>
      <c r="BR179">
        <v>12.2</v>
      </c>
      <c r="BS179">
        <v>12.2</v>
      </c>
      <c r="BT179" s="8">
        <v>14.6</v>
      </c>
      <c r="BU179">
        <v>14.6</v>
      </c>
      <c r="BV179">
        <v>14.6</v>
      </c>
      <c r="BW179">
        <v>14.6</v>
      </c>
      <c r="BX179">
        <v>14.6</v>
      </c>
      <c r="BY179">
        <v>14.6</v>
      </c>
      <c r="BZ179">
        <v>14.6</v>
      </c>
      <c r="CA179">
        <v>14.6</v>
      </c>
      <c r="CB179">
        <v>14.6</v>
      </c>
      <c r="CC179">
        <v>14.6</v>
      </c>
      <c r="CD179">
        <v>14.6</v>
      </c>
      <c r="CE179">
        <v>14.6</v>
      </c>
    </row>
    <row r="180" spans="1:83" ht="12.75">
      <c r="A180" s="68" t="s">
        <v>246</v>
      </c>
      <c r="B180" s="69" t="s">
        <v>247</v>
      </c>
      <c r="C180" s="69">
        <v>12.5</v>
      </c>
      <c r="D180" s="69">
        <v>12.5</v>
      </c>
      <c r="E180" s="69">
        <v>12.5</v>
      </c>
      <c r="F180" s="69">
        <v>12.5</v>
      </c>
      <c r="G180" s="69">
        <v>12.5</v>
      </c>
      <c r="H180" s="69">
        <v>12.5</v>
      </c>
      <c r="I180" s="69">
        <v>12.5</v>
      </c>
      <c r="J180" s="69">
        <v>12.5</v>
      </c>
      <c r="K180" s="69">
        <v>12.5</v>
      </c>
      <c r="L180" s="70">
        <v>12.9</v>
      </c>
      <c r="M180" s="69">
        <v>12.9</v>
      </c>
      <c r="N180" s="69">
        <v>12.9</v>
      </c>
      <c r="O180" s="69">
        <v>12.9</v>
      </c>
      <c r="P180" s="69">
        <v>12.9</v>
      </c>
      <c r="Q180" s="69">
        <v>12.9</v>
      </c>
      <c r="R180" s="69">
        <v>12.9</v>
      </c>
      <c r="S180" s="69">
        <v>12.9</v>
      </c>
      <c r="T180" s="69">
        <v>12.9</v>
      </c>
      <c r="U180" s="69">
        <v>12.9</v>
      </c>
      <c r="V180" s="69">
        <v>12.9</v>
      </c>
      <c r="W180" s="69">
        <v>12.9</v>
      </c>
      <c r="X180">
        <v>12.9</v>
      </c>
      <c r="Y180">
        <v>12.9</v>
      </c>
      <c r="Z180">
        <v>12.9</v>
      </c>
      <c r="AA180">
        <v>12.9</v>
      </c>
      <c r="AB180">
        <v>12.9</v>
      </c>
      <c r="AC180">
        <v>12.9</v>
      </c>
      <c r="AD180" s="82">
        <v>12.4</v>
      </c>
      <c r="AE180">
        <v>12.4</v>
      </c>
      <c r="AF180">
        <v>12.4</v>
      </c>
      <c r="AG180">
        <v>12.4</v>
      </c>
      <c r="AH180">
        <v>12.4</v>
      </c>
      <c r="AI180">
        <v>12.4</v>
      </c>
      <c r="AJ180">
        <v>12.4</v>
      </c>
      <c r="AK180">
        <v>12.4</v>
      </c>
      <c r="AL180">
        <v>12.4</v>
      </c>
      <c r="AM180">
        <v>12.4</v>
      </c>
      <c r="AN180">
        <v>12.4</v>
      </c>
      <c r="AO180">
        <v>12.4</v>
      </c>
      <c r="AP180" s="77">
        <v>13.1</v>
      </c>
      <c r="AQ180">
        <v>13.1</v>
      </c>
      <c r="AR180">
        <v>13.1</v>
      </c>
      <c r="AS180">
        <v>13.1</v>
      </c>
      <c r="AT180">
        <v>13.1</v>
      </c>
      <c r="AU180">
        <v>13.1</v>
      </c>
      <c r="AV180">
        <v>13.1</v>
      </c>
      <c r="AW180">
        <v>13.1</v>
      </c>
      <c r="AX180">
        <v>13.1</v>
      </c>
      <c r="AY180">
        <v>13.1</v>
      </c>
      <c r="AZ180">
        <v>13.1</v>
      </c>
      <c r="BA180">
        <v>13.1</v>
      </c>
      <c r="BB180">
        <v>13.1</v>
      </c>
      <c r="BC180">
        <v>13.1</v>
      </c>
      <c r="BD180">
        <v>13.1</v>
      </c>
      <c r="BE180">
        <v>13.1</v>
      </c>
      <c r="BF180">
        <v>13.1</v>
      </c>
      <c r="BG180">
        <v>13.1</v>
      </c>
      <c r="BH180" s="77">
        <v>14.3</v>
      </c>
      <c r="BI180">
        <v>14.3</v>
      </c>
      <c r="BJ180">
        <v>14.3</v>
      </c>
      <c r="BK180">
        <v>14.3</v>
      </c>
      <c r="BL180">
        <v>14.3</v>
      </c>
      <c r="BM180">
        <v>14.3</v>
      </c>
      <c r="BN180">
        <v>14.3</v>
      </c>
      <c r="BO180">
        <v>14.3</v>
      </c>
      <c r="BP180">
        <v>14.3</v>
      </c>
      <c r="BQ180">
        <v>14.3</v>
      </c>
      <c r="BR180">
        <v>14.3</v>
      </c>
      <c r="BS180">
        <v>14.3</v>
      </c>
      <c r="BT180" s="8">
        <v>14.6</v>
      </c>
      <c r="BU180">
        <v>14.6</v>
      </c>
      <c r="BV180">
        <v>14.6</v>
      </c>
      <c r="BW180">
        <v>14.6</v>
      </c>
      <c r="BX180">
        <v>14.6</v>
      </c>
      <c r="BY180">
        <v>14.6</v>
      </c>
      <c r="BZ180">
        <v>14.6</v>
      </c>
      <c r="CA180">
        <v>14.6</v>
      </c>
      <c r="CB180">
        <v>14.6</v>
      </c>
      <c r="CC180">
        <v>14.6</v>
      </c>
      <c r="CD180">
        <v>14.6</v>
      </c>
      <c r="CE180">
        <v>14.6</v>
      </c>
    </row>
    <row r="181" spans="1:85" ht="12.75">
      <c r="A181" s="68" t="s">
        <v>248</v>
      </c>
      <c r="B181" s="69" t="s">
        <v>249</v>
      </c>
      <c r="C181" s="69">
        <v>14.9</v>
      </c>
      <c r="D181" s="69">
        <v>14.9</v>
      </c>
      <c r="E181" s="69">
        <v>14.9</v>
      </c>
      <c r="F181" s="69">
        <v>14.9</v>
      </c>
      <c r="G181" s="69">
        <v>14.9</v>
      </c>
      <c r="H181" s="69">
        <v>14.9</v>
      </c>
      <c r="I181" s="69">
        <v>14.9</v>
      </c>
      <c r="J181" s="69">
        <v>14.9</v>
      </c>
      <c r="K181" s="69">
        <v>14.9</v>
      </c>
      <c r="L181" s="70">
        <v>0</v>
      </c>
      <c r="M181" s="69">
        <v>0</v>
      </c>
      <c r="N181" s="69">
        <v>0</v>
      </c>
      <c r="O181" s="69">
        <v>0</v>
      </c>
      <c r="P181" s="69">
        <v>0</v>
      </c>
      <c r="Q181" s="69">
        <v>0</v>
      </c>
      <c r="R181" s="69">
        <v>0</v>
      </c>
      <c r="S181" s="69">
        <v>0</v>
      </c>
      <c r="T181" s="69">
        <v>0</v>
      </c>
      <c r="U181" s="69">
        <v>0</v>
      </c>
      <c r="V181" s="69">
        <v>0</v>
      </c>
      <c r="W181" s="69">
        <v>0</v>
      </c>
      <c r="X181" s="69">
        <v>0</v>
      </c>
      <c r="Y181" s="69">
        <v>0</v>
      </c>
      <c r="Z181" s="69">
        <v>0</v>
      </c>
      <c r="AA181" s="69">
        <v>0</v>
      </c>
      <c r="AB181" s="69">
        <v>0</v>
      </c>
      <c r="AC181" s="69">
        <v>0</v>
      </c>
      <c r="AD181" s="69">
        <v>0</v>
      </c>
      <c r="AE181" s="69">
        <v>0</v>
      </c>
      <c r="AF181" s="69">
        <v>0</v>
      </c>
      <c r="AG181" s="69">
        <v>0</v>
      </c>
      <c r="AH181" s="69">
        <v>0</v>
      </c>
      <c r="AI181" s="69">
        <v>0</v>
      </c>
      <c r="AJ181" s="69">
        <v>0</v>
      </c>
      <c r="AK181" s="69">
        <v>0</v>
      </c>
      <c r="AL181" s="69">
        <v>0</v>
      </c>
      <c r="AM181" s="69">
        <v>0</v>
      </c>
      <c r="AN181" s="69">
        <v>0</v>
      </c>
      <c r="AO181" s="69">
        <v>0</v>
      </c>
      <c r="AP181" s="69">
        <v>0</v>
      </c>
      <c r="AQ181" s="69">
        <v>0</v>
      </c>
      <c r="AR181" s="69">
        <v>0</v>
      </c>
      <c r="AS181" s="69">
        <v>0</v>
      </c>
      <c r="AT181" s="69">
        <v>0</v>
      </c>
      <c r="AU181" s="69">
        <v>0</v>
      </c>
      <c r="AV181" s="69">
        <v>0</v>
      </c>
      <c r="AW181" s="69">
        <v>0</v>
      </c>
      <c r="AX181" s="69">
        <v>0</v>
      </c>
      <c r="AY181" s="69">
        <v>0</v>
      </c>
      <c r="AZ181" s="69">
        <v>0</v>
      </c>
      <c r="BA181" s="69">
        <v>0</v>
      </c>
      <c r="BB181" s="69">
        <v>0</v>
      </c>
      <c r="BC181" s="69">
        <v>0</v>
      </c>
      <c r="BD181" s="69">
        <v>0</v>
      </c>
      <c r="BE181" s="69">
        <v>0</v>
      </c>
      <c r="BF181" s="69">
        <v>0</v>
      </c>
      <c r="BG181" s="69">
        <v>0</v>
      </c>
      <c r="BH181" s="69">
        <v>0</v>
      </c>
      <c r="BI181" s="69">
        <v>0</v>
      </c>
      <c r="BJ181" s="69">
        <v>0</v>
      </c>
      <c r="BK181" s="69">
        <v>0</v>
      </c>
      <c r="BL181" s="69">
        <v>0</v>
      </c>
      <c r="BM181" s="69">
        <v>0</v>
      </c>
      <c r="BN181" s="69">
        <v>0</v>
      </c>
      <c r="BO181" s="69">
        <v>0</v>
      </c>
      <c r="BP181" s="69">
        <v>0</v>
      </c>
      <c r="BQ181" s="69">
        <v>0</v>
      </c>
      <c r="BR181" s="69">
        <v>0</v>
      </c>
      <c r="BS181" s="69">
        <v>0</v>
      </c>
      <c r="BT181" s="8">
        <v>0</v>
      </c>
      <c r="BU181" s="69">
        <v>0</v>
      </c>
      <c r="BV181" s="69">
        <v>0</v>
      </c>
      <c r="BW181" s="69">
        <v>0</v>
      </c>
      <c r="BX181" s="69">
        <v>0</v>
      </c>
      <c r="BY181" s="69">
        <v>0</v>
      </c>
      <c r="BZ181" s="69">
        <v>0</v>
      </c>
      <c r="CA181" s="69">
        <v>0</v>
      </c>
      <c r="CB181" s="69">
        <v>0</v>
      </c>
      <c r="CC181" s="69">
        <v>0</v>
      </c>
      <c r="CD181" s="69">
        <v>0</v>
      </c>
      <c r="CE181" s="69">
        <v>0</v>
      </c>
      <c r="CF181" t="s">
        <v>780</v>
      </c>
      <c r="CG181" t="s">
        <v>836</v>
      </c>
    </row>
    <row r="182" spans="1:85" ht="12.75">
      <c r="A182" s="68" t="s">
        <v>250</v>
      </c>
      <c r="B182" s="69" t="s">
        <v>251</v>
      </c>
      <c r="C182" s="69">
        <v>13.3</v>
      </c>
      <c r="D182" s="69">
        <v>13.3</v>
      </c>
      <c r="E182" s="69">
        <v>13.3</v>
      </c>
      <c r="F182" s="69">
        <v>13.3</v>
      </c>
      <c r="G182" s="69">
        <v>13.3</v>
      </c>
      <c r="H182" s="69">
        <v>13.3</v>
      </c>
      <c r="I182" s="69">
        <v>13.3</v>
      </c>
      <c r="J182" s="69">
        <v>13.3</v>
      </c>
      <c r="K182" s="69">
        <v>13.3</v>
      </c>
      <c r="L182" s="70">
        <v>0</v>
      </c>
      <c r="M182" s="69">
        <v>0</v>
      </c>
      <c r="N182" s="69">
        <v>0</v>
      </c>
      <c r="O182" s="69">
        <v>0</v>
      </c>
      <c r="P182" s="69">
        <v>0</v>
      </c>
      <c r="Q182" s="69">
        <v>0</v>
      </c>
      <c r="R182" s="69">
        <v>0</v>
      </c>
      <c r="S182" s="69">
        <v>0</v>
      </c>
      <c r="T182" s="69">
        <v>0</v>
      </c>
      <c r="U182" s="69">
        <v>0</v>
      </c>
      <c r="V182" s="69">
        <v>0</v>
      </c>
      <c r="W182" s="69">
        <v>0</v>
      </c>
      <c r="X182" s="69">
        <v>0</v>
      </c>
      <c r="Y182" s="69">
        <v>0</v>
      </c>
      <c r="Z182" s="69">
        <v>0</v>
      </c>
      <c r="AA182" s="69">
        <v>0</v>
      </c>
      <c r="AB182" s="69">
        <v>0</v>
      </c>
      <c r="AC182" s="69">
        <v>0</v>
      </c>
      <c r="AD182" s="69">
        <v>0</v>
      </c>
      <c r="AE182" s="69">
        <v>0</v>
      </c>
      <c r="AF182" s="69">
        <v>0</v>
      </c>
      <c r="AG182" s="69">
        <v>0</v>
      </c>
      <c r="AH182" s="69">
        <v>0</v>
      </c>
      <c r="AI182" s="69">
        <v>0</v>
      </c>
      <c r="AJ182" s="69">
        <v>0</v>
      </c>
      <c r="AK182" s="69">
        <v>0</v>
      </c>
      <c r="AL182" s="69">
        <v>0</v>
      </c>
      <c r="AM182" s="69">
        <v>0</v>
      </c>
      <c r="AN182" s="69">
        <v>0</v>
      </c>
      <c r="AO182" s="69">
        <v>0</v>
      </c>
      <c r="AP182" s="69">
        <v>0</v>
      </c>
      <c r="AQ182" s="69">
        <v>0</v>
      </c>
      <c r="AR182" s="69">
        <v>0</v>
      </c>
      <c r="AS182" s="69">
        <v>0</v>
      </c>
      <c r="AT182" s="69">
        <v>0</v>
      </c>
      <c r="AU182" s="69">
        <v>0</v>
      </c>
      <c r="AV182" s="69">
        <v>0</v>
      </c>
      <c r="AW182" s="69">
        <v>0</v>
      </c>
      <c r="AX182" s="69">
        <v>0</v>
      </c>
      <c r="AY182" s="69">
        <v>0</v>
      </c>
      <c r="AZ182" s="69">
        <v>0</v>
      </c>
      <c r="BA182" s="69">
        <v>0</v>
      </c>
      <c r="BB182" s="69">
        <v>0</v>
      </c>
      <c r="BC182" s="69">
        <v>0</v>
      </c>
      <c r="BD182" s="69">
        <v>0</v>
      </c>
      <c r="BE182" s="69">
        <v>0</v>
      </c>
      <c r="BF182" s="69">
        <v>0</v>
      </c>
      <c r="BG182" s="69">
        <v>0</v>
      </c>
      <c r="BH182" s="69">
        <v>0</v>
      </c>
      <c r="BI182" s="69">
        <v>0</v>
      </c>
      <c r="BJ182" s="69">
        <v>0</v>
      </c>
      <c r="BK182" s="69">
        <v>0</v>
      </c>
      <c r="BL182" s="69">
        <v>0</v>
      </c>
      <c r="BM182" s="69">
        <v>0</v>
      </c>
      <c r="BN182" s="69">
        <v>0</v>
      </c>
      <c r="BO182" s="69">
        <v>0</v>
      </c>
      <c r="BP182" s="69">
        <v>0</v>
      </c>
      <c r="BQ182" s="69">
        <v>0</v>
      </c>
      <c r="BR182" s="69">
        <v>0</v>
      </c>
      <c r="BS182" s="69">
        <v>0</v>
      </c>
      <c r="BT182" s="8">
        <v>0</v>
      </c>
      <c r="BU182" s="69">
        <v>0</v>
      </c>
      <c r="BV182" s="69">
        <v>0</v>
      </c>
      <c r="BW182" s="69">
        <v>0</v>
      </c>
      <c r="BX182" s="69">
        <v>0</v>
      </c>
      <c r="BY182" s="69">
        <v>0</v>
      </c>
      <c r="BZ182" s="69">
        <v>0</v>
      </c>
      <c r="CA182" s="69">
        <v>0</v>
      </c>
      <c r="CB182" s="69">
        <v>0</v>
      </c>
      <c r="CC182" s="69">
        <v>0</v>
      </c>
      <c r="CD182" s="69">
        <v>0</v>
      </c>
      <c r="CE182" s="69">
        <v>0</v>
      </c>
      <c r="CF182" t="s">
        <v>780</v>
      </c>
      <c r="CG182" t="s">
        <v>798</v>
      </c>
    </row>
    <row r="183" spans="1:85" ht="12.75">
      <c r="A183" s="68" t="s">
        <v>252</v>
      </c>
      <c r="B183" s="69" t="s">
        <v>253</v>
      </c>
      <c r="C183" s="69">
        <v>13.3</v>
      </c>
      <c r="D183" s="69">
        <v>13.3</v>
      </c>
      <c r="E183" s="69">
        <v>13.3</v>
      </c>
      <c r="F183" s="69">
        <v>13.3</v>
      </c>
      <c r="G183" s="69">
        <v>13.3</v>
      </c>
      <c r="H183" s="69">
        <v>13.3</v>
      </c>
      <c r="I183" s="69">
        <v>13.3</v>
      </c>
      <c r="J183" s="69">
        <v>13.3</v>
      </c>
      <c r="K183" s="69">
        <v>13.3</v>
      </c>
      <c r="L183" s="70">
        <v>0</v>
      </c>
      <c r="M183" s="69">
        <v>0</v>
      </c>
      <c r="N183" s="69">
        <v>0</v>
      </c>
      <c r="O183" s="69">
        <v>0</v>
      </c>
      <c r="P183" s="69">
        <v>0</v>
      </c>
      <c r="Q183" s="69">
        <v>0</v>
      </c>
      <c r="R183" s="69">
        <v>0</v>
      </c>
      <c r="S183" s="69">
        <v>0</v>
      </c>
      <c r="T183" s="69">
        <v>0</v>
      </c>
      <c r="U183" s="69">
        <v>0</v>
      </c>
      <c r="V183" s="69">
        <v>0</v>
      </c>
      <c r="W183" s="69">
        <v>0</v>
      </c>
      <c r="X183" s="69">
        <v>0</v>
      </c>
      <c r="Y183" s="69">
        <v>0</v>
      </c>
      <c r="Z183" s="69">
        <v>0</v>
      </c>
      <c r="AA183" s="69">
        <v>0</v>
      </c>
      <c r="AB183" s="69">
        <v>0</v>
      </c>
      <c r="AC183" s="69">
        <v>0</v>
      </c>
      <c r="AD183" s="69">
        <v>0</v>
      </c>
      <c r="AE183" s="69">
        <v>0</v>
      </c>
      <c r="AF183" s="69">
        <v>0</v>
      </c>
      <c r="AG183" s="69">
        <v>0</v>
      </c>
      <c r="AH183" s="69">
        <v>0</v>
      </c>
      <c r="AI183" s="69">
        <v>0</v>
      </c>
      <c r="AJ183" s="69">
        <v>0</v>
      </c>
      <c r="AK183" s="69">
        <v>0</v>
      </c>
      <c r="AL183" s="69">
        <v>0</v>
      </c>
      <c r="AM183" s="69">
        <v>0</v>
      </c>
      <c r="AN183" s="69">
        <v>0</v>
      </c>
      <c r="AO183" s="69">
        <v>0</v>
      </c>
      <c r="AP183" s="69">
        <v>0</v>
      </c>
      <c r="AQ183" s="69">
        <v>0</v>
      </c>
      <c r="AR183" s="69">
        <v>0</v>
      </c>
      <c r="AS183" s="69">
        <v>0</v>
      </c>
      <c r="AT183" s="69">
        <v>0</v>
      </c>
      <c r="AU183" s="69">
        <v>0</v>
      </c>
      <c r="AV183" s="69">
        <v>0</v>
      </c>
      <c r="AW183" s="69">
        <v>0</v>
      </c>
      <c r="AX183" s="69">
        <v>0</v>
      </c>
      <c r="AY183" s="69">
        <v>0</v>
      </c>
      <c r="AZ183" s="69">
        <v>0</v>
      </c>
      <c r="BA183" s="69">
        <v>0</v>
      </c>
      <c r="BB183" s="69">
        <v>0</v>
      </c>
      <c r="BC183" s="69">
        <v>0</v>
      </c>
      <c r="BD183" s="69">
        <v>0</v>
      </c>
      <c r="BE183" s="69">
        <v>0</v>
      </c>
      <c r="BF183" s="69">
        <v>0</v>
      </c>
      <c r="BG183" s="69">
        <v>0</v>
      </c>
      <c r="BH183" s="69">
        <v>0</v>
      </c>
      <c r="BI183" s="69">
        <v>0</v>
      </c>
      <c r="BJ183" s="69">
        <v>0</v>
      </c>
      <c r="BK183" s="69">
        <v>0</v>
      </c>
      <c r="BL183" s="69">
        <v>0</v>
      </c>
      <c r="BM183" s="69">
        <v>0</v>
      </c>
      <c r="BN183" s="69">
        <v>0</v>
      </c>
      <c r="BO183" s="69">
        <v>0</v>
      </c>
      <c r="BP183" s="69">
        <v>0</v>
      </c>
      <c r="BQ183" s="69">
        <v>0</v>
      </c>
      <c r="BR183" s="69">
        <v>0</v>
      </c>
      <c r="BS183" s="69">
        <v>0</v>
      </c>
      <c r="BT183" s="8">
        <v>0</v>
      </c>
      <c r="BU183" s="69">
        <v>0</v>
      </c>
      <c r="BV183" s="69">
        <v>0</v>
      </c>
      <c r="BW183" s="69">
        <v>0</v>
      </c>
      <c r="BX183" s="69">
        <v>0</v>
      </c>
      <c r="BY183" s="69">
        <v>0</v>
      </c>
      <c r="BZ183" s="69">
        <v>0</v>
      </c>
      <c r="CA183" s="69">
        <v>0</v>
      </c>
      <c r="CB183" s="69">
        <v>0</v>
      </c>
      <c r="CC183" s="69">
        <v>0</v>
      </c>
      <c r="CD183" s="69">
        <v>0</v>
      </c>
      <c r="CE183" s="69">
        <v>0</v>
      </c>
      <c r="CF183" t="s">
        <v>780</v>
      </c>
      <c r="CG183" t="s">
        <v>799</v>
      </c>
    </row>
    <row r="184" spans="1:83" ht="12.75">
      <c r="A184" s="68" t="s">
        <v>254</v>
      </c>
      <c r="B184" s="69" t="s">
        <v>255</v>
      </c>
      <c r="C184" s="69">
        <v>12.7</v>
      </c>
      <c r="D184" s="69">
        <v>12.7</v>
      </c>
      <c r="E184" s="69">
        <v>12.7</v>
      </c>
      <c r="F184" s="69">
        <v>12.7</v>
      </c>
      <c r="G184" s="69">
        <v>12.7</v>
      </c>
      <c r="H184" s="69">
        <v>12.7</v>
      </c>
      <c r="I184" s="69">
        <v>12.7</v>
      </c>
      <c r="J184" s="69">
        <v>12.7</v>
      </c>
      <c r="K184" s="69">
        <v>12.7</v>
      </c>
      <c r="L184" s="69">
        <v>12.7</v>
      </c>
      <c r="M184" s="69">
        <v>12.7</v>
      </c>
      <c r="N184" s="69">
        <v>12.7</v>
      </c>
      <c r="O184" s="70">
        <v>13.6</v>
      </c>
      <c r="P184" s="69">
        <v>13.6</v>
      </c>
      <c r="Q184" s="69">
        <v>13.6</v>
      </c>
      <c r="R184" s="69">
        <v>13.6</v>
      </c>
      <c r="S184" s="69">
        <v>13.6</v>
      </c>
      <c r="T184" s="69">
        <v>13.6</v>
      </c>
      <c r="U184" s="69">
        <v>13.6</v>
      </c>
      <c r="V184" s="69">
        <v>13.6</v>
      </c>
      <c r="W184" s="69">
        <v>13.6</v>
      </c>
      <c r="X184">
        <v>13.6</v>
      </c>
      <c r="Y184">
        <v>13.6</v>
      </c>
      <c r="Z184">
        <v>13.6</v>
      </c>
      <c r="AA184">
        <v>13.6</v>
      </c>
      <c r="AB184">
        <v>13.6</v>
      </c>
      <c r="AC184" s="78">
        <v>13.6</v>
      </c>
      <c r="AD184" s="77">
        <v>12.7</v>
      </c>
      <c r="AE184">
        <v>12.7</v>
      </c>
      <c r="AF184">
        <v>12.7</v>
      </c>
      <c r="AG184">
        <v>12.7</v>
      </c>
      <c r="AH184">
        <v>12.7</v>
      </c>
      <c r="AI184">
        <v>12.7</v>
      </c>
      <c r="AJ184">
        <v>12.7</v>
      </c>
      <c r="AK184">
        <v>12.7</v>
      </c>
      <c r="AL184">
        <v>12.7</v>
      </c>
      <c r="AM184">
        <v>12.7</v>
      </c>
      <c r="AN184">
        <v>12.7</v>
      </c>
      <c r="AO184">
        <v>12.7</v>
      </c>
      <c r="AP184">
        <v>12.7</v>
      </c>
      <c r="AQ184">
        <v>12.7</v>
      </c>
      <c r="AR184" s="78">
        <v>12.7</v>
      </c>
      <c r="AS184" s="107">
        <v>12.4</v>
      </c>
      <c r="AT184" s="78">
        <v>12.4</v>
      </c>
      <c r="AU184" s="78">
        <v>12.4</v>
      </c>
      <c r="AV184" s="78">
        <v>12.4</v>
      </c>
      <c r="AW184">
        <v>12.4</v>
      </c>
      <c r="AX184">
        <v>12.4</v>
      </c>
      <c r="AY184">
        <v>12.4</v>
      </c>
      <c r="AZ184">
        <v>12.4</v>
      </c>
      <c r="BA184">
        <v>12.4</v>
      </c>
      <c r="BB184">
        <v>12.4</v>
      </c>
      <c r="BC184">
        <v>12.4</v>
      </c>
      <c r="BD184">
        <v>12.4</v>
      </c>
      <c r="BE184">
        <v>12.4</v>
      </c>
      <c r="BF184">
        <v>12.4</v>
      </c>
      <c r="BG184">
        <v>12.4</v>
      </c>
      <c r="BH184">
        <v>12.4</v>
      </c>
      <c r="BI184">
        <v>12.4</v>
      </c>
      <c r="BJ184">
        <v>12.4</v>
      </c>
      <c r="BK184">
        <v>12.4</v>
      </c>
      <c r="BL184">
        <v>12.4</v>
      </c>
      <c r="BM184">
        <v>12.4</v>
      </c>
      <c r="BN184">
        <v>12.4</v>
      </c>
      <c r="BO184">
        <v>12.4</v>
      </c>
      <c r="BP184">
        <v>12.4</v>
      </c>
      <c r="BQ184">
        <v>12.4</v>
      </c>
      <c r="BR184">
        <v>12.4</v>
      </c>
      <c r="BS184">
        <v>12.4</v>
      </c>
      <c r="BT184" s="8">
        <v>14.6</v>
      </c>
      <c r="BU184">
        <v>14.6</v>
      </c>
      <c r="BV184">
        <v>14.6</v>
      </c>
      <c r="BW184">
        <v>14.6</v>
      </c>
      <c r="BX184">
        <v>14.6</v>
      </c>
      <c r="BY184">
        <v>14.6</v>
      </c>
      <c r="BZ184">
        <v>14.6</v>
      </c>
      <c r="CA184">
        <v>14.6</v>
      </c>
      <c r="CB184">
        <v>14.6</v>
      </c>
      <c r="CC184">
        <v>14.6</v>
      </c>
      <c r="CD184">
        <v>14.6</v>
      </c>
      <c r="CE184">
        <v>14.6</v>
      </c>
    </row>
    <row r="185" spans="1:83" ht="12.75">
      <c r="A185" s="68" t="s">
        <v>256</v>
      </c>
      <c r="B185" s="69" t="s">
        <v>950</v>
      </c>
      <c r="C185" s="69">
        <v>13.5</v>
      </c>
      <c r="D185" s="69">
        <v>13.5</v>
      </c>
      <c r="E185" s="69">
        <v>13.5</v>
      </c>
      <c r="F185" s="69">
        <v>13.5</v>
      </c>
      <c r="G185" s="69">
        <v>13.5</v>
      </c>
      <c r="H185" s="69">
        <v>13.5</v>
      </c>
      <c r="I185" s="69">
        <v>13.5</v>
      </c>
      <c r="J185" s="69">
        <v>13.5</v>
      </c>
      <c r="K185" s="69">
        <v>13.5</v>
      </c>
      <c r="L185" s="69">
        <v>13.5</v>
      </c>
      <c r="M185" s="69">
        <v>13.5</v>
      </c>
      <c r="N185" s="69">
        <v>13.5</v>
      </c>
      <c r="O185" s="69">
        <v>13.5</v>
      </c>
      <c r="P185" s="69">
        <v>13.5</v>
      </c>
      <c r="Q185" s="69">
        <v>13.5</v>
      </c>
      <c r="R185" s="69">
        <v>13.5</v>
      </c>
      <c r="S185" s="69">
        <v>13.5</v>
      </c>
      <c r="T185" s="69">
        <v>13.5</v>
      </c>
      <c r="U185" s="69">
        <v>13.5</v>
      </c>
      <c r="V185" s="69">
        <v>13.5</v>
      </c>
      <c r="W185" s="69">
        <v>13.5</v>
      </c>
      <c r="X185">
        <v>13.5</v>
      </c>
      <c r="Y185">
        <v>13.5</v>
      </c>
      <c r="Z185">
        <v>13.5</v>
      </c>
      <c r="AA185">
        <v>13.5</v>
      </c>
      <c r="AB185">
        <v>13.5</v>
      </c>
      <c r="AC185" s="78">
        <v>13.5</v>
      </c>
      <c r="AD185" s="77">
        <v>12.6</v>
      </c>
      <c r="AE185">
        <v>12.6</v>
      </c>
      <c r="AF185">
        <v>12.6</v>
      </c>
      <c r="AG185">
        <v>12.6</v>
      </c>
      <c r="AH185">
        <v>12.6</v>
      </c>
      <c r="AI185">
        <v>12.6</v>
      </c>
      <c r="AJ185">
        <v>12.6</v>
      </c>
      <c r="AK185">
        <v>12.6</v>
      </c>
      <c r="AL185">
        <v>12.6</v>
      </c>
      <c r="AM185">
        <v>12.6</v>
      </c>
      <c r="AN185">
        <v>12.6</v>
      </c>
      <c r="AO185">
        <v>12.6</v>
      </c>
      <c r="AP185">
        <v>12.6</v>
      </c>
      <c r="AQ185">
        <v>12.6</v>
      </c>
      <c r="AR185">
        <v>12.6</v>
      </c>
      <c r="AS185">
        <v>12.6</v>
      </c>
      <c r="AT185">
        <v>12.6</v>
      </c>
      <c r="AU185">
        <v>12.6</v>
      </c>
      <c r="AV185" s="79">
        <v>14.2</v>
      </c>
      <c r="AW185">
        <v>14.2</v>
      </c>
      <c r="AX185">
        <v>14.2</v>
      </c>
      <c r="AY185">
        <v>14.2</v>
      </c>
      <c r="AZ185">
        <v>14.2</v>
      </c>
      <c r="BA185">
        <v>14.2</v>
      </c>
      <c r="BB185">
        <v>14.2</v>
      </c>
      <c r="BC185">
        <v>14.2</v>
      </c>
      <c r="BD185">
        <v>14.2</v>
      </c>
      <c r="BE185">
        <v>14.2</v>
      </c>
      <c r="BF185">
        <v>14.2</v>
      </c>
      <c r="BG185">
        <v>14.2</v>
      </c>
      <c r="BH185">
        <v>14.2</v>
      </c>
      <c r="BI185">
        <v>14.2</v>
      </c>
      <c r="BJ185">
        <v>14.2</v>
      </c>
      <c r="BK185">
        <v>14.2</v>
      </c>
      <c r="BL185">
        <v>14.2</v>
      </c>
      <c r="BM185">
        <v>14.2</v>
      </c>
      <c r="BN185">
        <v>14.2</v>
      </c>
      <c r="BO185">
        <v>14.2</v>
      </c>
      <c r="BP185">
        <v>14.2</v>
      </c>
      <c r="BQ185">
        <v>14.2</v>
      </c>
      <c r="BR185">
        <v>14.2</v>
      </c>
      <c r="BS185">
        <v>14.2</v>
      </c>
      <c r="BT185" s="8">
        <v>14.6</v>
      </c>
      <c r="BU185">
        <v>14.6</v>
      </c>
      <c r="BV185">
        <v>14.6</v>
      </c>
      <c r="BW185">
        <v>14.6</v>
      </c>
      <c r="BX185">
        <v>14.6</v>
      </c>
      <c r="BY185">
        <v>14.6</v>
      </c>
      <c r="BZ185">
        <v>14.6</v>
      </c>
      <c r="CA185">
        <v>14.6</v>
      </c>
      <c r="CB185">
        <v>14.6</v>
      </c>
      <c r="CC185">
        <v>14.6</v>
      </c>
      <c r="CD185">
        <v>14.6</v>
      </c>
      <c r="CE185">
        <v>14.6</v>
      </c>
    </row>
    <row r="186" spans="1:83" ht="12.75">
      <c r="A186" s="68" t="s">
        <v>259</v>
      </c>
      <c r="B186" s="69" t="s">
        <v>260</v>
      </c>
      <c r="C186" s="69">
        <v>12.9</v>
      </c>
      <c r="D186" s="69">
        <v>12.9</v>
      </c>
      <c r="E186" s="69">
        <v>12.9</v>
      </c>
      <c r="F186" s="69">
        <v>12.9</v>
      </c>
      <c r="G186" s="69">
        <v>12.9</v>
      </c>
      <c r="H186" s="69">
        <v>12.9</v>
      </c>
      <c r="I186" s="69">
        <v>12.9</v>
      </c>
      <c r="J186" s="69">
        <v>12.9</v>
      </c>
      <c r="K186" s="69">
        <v>12.9</v>
      </c>
      <c r="L186" s="70">
        <v>13.9</v>
      </c>
      <c r="M186" s="69">
        <v>13.9</v>
      </c>
      <c r="N186" s="69">
        <v>13.9</v>
      </c>
      <c r="O186" s="69">
        <v>13.9</v>
      </c>
      <c r="P186" s="69">
        <v>13.9</v>
      </c>
      <c r="Q186" s="69">
        <v>13.9</v>
      </c>
      <c r="R186" s="69">
        <v>13.9</v>
      </c>
      <c r="S186" s="69">
        <v>13.9</v>
      </c>
      <c r="T186" s="69">
        <v>13.9</v>
      </c>
      <c r="U186" s="69">
        <v>13.9</v>
      </c>
      <c r="V186" s="69">
        <v>13.9</v>
      </c>
      <c r="W186" s="69">
        <v>13.9</v>
      </c>
      <c r="X186">
        <v>13.9</v>
      </c>
      <c r="Y186">
        <v>13.9</v>
      </c>
      <c r="Z186">
        <v>13.9</v>
      </c>
      <c r="AA186">
        <v>13.9</v>
      </c>
      <c r="AB186">
        <v>13.9</v>
      </c>
      <c r="AC186" s="78">
        <v>13.9</v>
      </c>
      <c r="AD186" s="77">
        <v>13</v>
      </c>
      <c r="AE186">
        <v>13</v>
      </c>
      <c r="AF186">
        <v>13</v>
      </c>
      <c r="AG186">
        <v>13</v>
      </c>
      <c r="AH186">
        <v>13</v>
      </c>
      <c r="AI186">
        <v>13</v>
      </c>
      <c r="AJ186">
        <v>13</v>
      </c>
      <c r="AK186">
        <v>13</v>
      </c>
      <c r="AL186">
        <v>13</v>
      </c>
      <c r="AM186">
        <v>13</v>
      </c>
      <c r="AN186">
        <v>13</v>
      </c>
      <c r="AO186">
        <v>13</v>
      </c>
      <c r="AP186">
        <v>13</v>
      </c>
      <c r="AQ186">
        <v>13</v>
      </c>
      <c r="AR186">
        <v>13</v>
      </c>
      <c r="AS186">
        <v>13</v>
      </c>
      <c r="AT186">
        <v>13</v>
      </c>
      <c r="AU186">
        <v>13</v>
      </c>
      <c r="AV186" s="79">
        <v>13.6</v>
      </c>
      <c r="AW186">
        <v>13.6</v>
      </c>
      <c r="AX186">
        <v>13.6</v>
      </c>
      <c r="AY186">
        <v>13.6</v>
      </c>
      <c r="AZ186">
        <v>13.6</v>
      </c>
      <c r="BA186">
        <v>13.6</v>
      </c>
      <c r="BB186">
        <v>13.6</v>
      </c>
      <c r="BC186">
        <v>13.6</v>
      </c>
      <c r="BD186">
        <v>13.6</v>
      </c>
      <c r="BE186" s="79">
        <v>14.4</v>
      </c>
      <c r="BF186" s="78">
        <v>14.4</v>
      </c>
      <c r="BG186" s="78">
        <v>14.4</v>
      </c>
      <c r="BH186" s="78">
        <v>14.4</v>
      </c>
      <c r="BI186">
        <v>14.4</v>
      </c>
      <c r="BJ186">
        <v>14.4</v>
      </c>
      <c r="BK186">
        <v>14.4</v>
      </c>
      <c r="BL186">
        <v>14.4</v>
      </c>
      <c r="BM186">
        <v>14.4</v>
      </c>
      <c r="BN186">
        <v>14.4</v>
      </c>
      <c r="BO186">
        <v>14.4</v>
      </c>
      <c r="BP186">
        <v>14.4</v>
      </c>
      <c r="BQ186">
        <v>14.4</v>
      </c>
      <c r="BR186">
        <v>14.4</v>
      </c>
      <c r="BS186">
        <v>14.4</v>
      </c>
      <c r="BT186" s="8">
        <v>14.6</v>
      </c>
      <c r="BU186">
        <v>14.6</v>
      </c>
      <c r="BV186">
        <v>14.6</v>
      </c>
      <c r="BW186">
        <v>14.6</v>
      </c>
      <c r="BX186">
        <v>14.6</v>
      </c>
      <c r="BY186">
        <v>14.6</v>
      </c>
      <c r="BZ186">
        <v>14.6</v>
      </c>
      <c r="CA186">
        <v>14.6</v>
      </c>
      <c r="CB186">
        <v>14.6</v>
      </c>
      <c r="CC186">
        <v>14.6</v>
      </c>
      <c r="CD186">
        <v>14.6</v>
      </c>
      <c r="CE186">
        <v>14.6</v>
      </c>
    </row>
    <row r="187" spans="1:83" ht="12.75">
      <c r="A187" s="68" t="s">
        <v>261</v>
      </c>
      <c r="B187" s="69" t="s">
        <v>262</v>
      </c>
      <c r="C187" s="69">
        <v>12.6</v>
      </c>
      <c r="D187" s="69">
        <v>12.6</v>
      </c>
      <c r="E187" s="69">
        <v>12.6</v>
      </c>
      <c r="F187" s="69">
        <v>12.6</v>
      </c>
      <c r="G187" s="69">
        <v>12.6</v>
      </c>
      <c r="H187" s="69">
        <v>12.6</v>
      </c>
      <c r="I187" s="69">
        <v>12.6</v>
      </c>
      <c r="J187" s="69">
        <v>12.6</v>
      </c>
      <c r="K187" s="69">
        <v>12.6</v>
      </c>
      <c r="L187" s="69">
        <v>12.6</v>
      </c>
      <c r="M187" s="69">
        <v>12.6</v>
      </c>
      <c r="N187" s="69">
        <v>12.6</v>
      </c>
      <c r="O187" s="69">
        <v>12.6</v>
      </c>
      <c r="P187" s="69">
        <v>12.6</v>
      </c>
      <c r="Q187" s="69">
        <v>12.6</v>
      </c>
      <c r="R187" s="69">
        <v>12.6</v>
      </c>
      <c r="S187" s="70">
        <v>13.2</v>
      </c>
      <c r="T187" s="69">
        <v>13.2</v>
      </c>
      <c r="U187" s="69">
        <v>13.2</v>
      </c>
      <c r="V187" s="69">
        <v>13.2</v>
      </c>
      <c r="W187" s="69">
        <v>13.2</v>
      </c>
      <c r="X187">
        <v>13.2</v>
      </c>
      <c r="Y187">
        <v>13.2</v>
      </c>
      <c r="Z187">
        <v>13.2</v>
      </c>
      <c r="AA187">
        <v>13.2</v>
      </c>
      <c r="AB187">
        <v>13.2</v>
      </c>
      <c r="AC187" s="78">
        <v>13.2</v>
      </c>
      <c r="AD187" s="77">
        <v>12.3</v>
      </c>
      <c r="AE187">
        <v>12.3</v>
      </c>
      <c r="AF187">
        <v>12.3</v>
      </c>
      <c r="AG187">
        <v>12.3</v>
      </c>
      <c r="AH187">
        <v>12.3</v>
      </c>
      <c r="AI187">
        <v>12.3</v>
      </c>
      <c r="AJ187">
        <v>12.3</v>
      </c>
      <c r="AK187">
        <v>12.3</v>
      </c>
      <c r="AL187">
        <v>12.3</v>
      </c>
      <c r="AM187">
        <v>12.3</v>
      </c>
      <c r="AN187">
        <v>12.3</v>
      </c>
      <c r="AO187">
        <v>12.3</v>
      </c>
      <c r="AP187">
        <v>12.3</v>
      </c>
      <c r="AQ187">
        <v>12.3</v>
      </c>
      <c r="AR187">
        <v>12.3</v>
      </c>
      <c r="AS187">
        <v>12.3</v>
      </c>
      <c r="AT187">
        <v>12.3</v>
      </c>
      <c r="AU187">
        <v>12.3</v>
      </c>
      <c r="AV187" s="77">
        <v>12.6</v>
      </c>
      <c r="AW187">
        <v>12.6</v>
      </c>
      <c r="AX187">
        <v>12.6</v>
      </c>
      <c r="AY187">
        <v>12.6</v>
      </c>
      <c r="AZ187">
        <v>12.6</v>
      </c>
      <c r="BA187">
        <v>12.6</v>
      </c>
      <c r="BB187">
        <v>12.6</v>
      </c>
      <c r="BC187">
        <v>12.6</v>
      </c>
      <c r="BD187">
        <v>12.6</v>
      </c>
      <c r="BE187">
        <v>12.6</v>
      </c>
      <c r="BF187">
        <v>12.6</v>
      </c>
      <c r="BG187">
        <v>12.6</v>
      </c>
      <c r="BH187">
        <v>12.6</v>
      </c>
      <c r="BI187">
        <v>12.6</v>
      </c>
      <c r="BJ187">
        <v>12.6</v>
      </c>
      <c r="BK187">
        <v>12.6</v>
      </c>
      <c r="BL187">
        <v>12.6</v>
      </c>
      <c r="BM187">
        <v>12.6</v>
      </c>
      <c r="BN187">
        <v>12.6</v>
      </c>
      <c r="BO187">
        <v>12.6</v>
      </c>
      <c r="BP187">
        <v>12.6</v>
      </c>
      <c r="BQ187">
        <v>12.6</v>
      </c>
      <c r="BR187">
        <v>12.6</v>
      </c>
      <c r="BS187">
        <v>12.6</v>
      </c>
      <c r="BT187" s="8">
        <v>14.6</v>
      </c>
      <c r="BU187">
        <v>14.6</v>
      </c>
      <c r="BV187">
        <v>14.6</v>
      </c>
      <c r="BW187">
        <v>14.6</v>
      </c>
      <c r="BX187">
        <v>14.6</v>
      </c>
      <c r="BY187">
        <v>14.6</v>
      </c>
      <c r="BZ187">
        <v>14.6</v>
      </c>
      <c r="CA187">
        <v>14.6</v>
      </c>
      <c r="CB187">
        <v>14.6</v>
      </c>
      <c r="CC187">
        <v>14.6</v>
      </c>
      <c r="CD187">
        <v>14.6</v>
      </c>
      <c r="CE187">
        <v>14.6</v>
      </c>
    </row>
    <row r="188" spans="1:83" ht="12.75">
      <c r="A188" s="68" t="s">
        <v>263</v>
      </c>
      <c r="B188" s="69" t="s">
        <v>264</v>
      </c>
      <c r="C188" s="69">
        <v>12.8</v>
      </c>
      <c r="D188" s="69">
        <v>12.8</v>
      </c>
      <c r="E188" s="69">
        <v>12.8</v>
      </c>
      <c r="F188" s="70">
        <v>13.8</v>
      </c>
      <c r="G188" s="69">
        <v>13.8</v>
      </c>
      <c r="H188" s="69">
        <v>13.8</v>
      </c>
      <c r="I188" s="69">
        <v>13.8</v>
      </c>
      <c r="J188" s="69">
        <v>13.8</v>
      </c>
      <c r="K188" s="69">
        <v>13.8</v>
      </c>
      <c r="L188" s="69">
        <v>13.8</v>
      </c>
      <c r="M188" s="69">
        <v>13.8</v>
      </c>
      <c r="N188" s="69">
        <v>13.8</v>
      </c>
      <c r="O188" s="69">
        <v>13.8</v>
      </c>
      <c r="P188" s="69">
        <v>13.8</v>
      </c>
      <c r="Q188" s="69">
        <v>13.8</v>
      </c>
      <c r="R188" s="69">
        <v>13.8</v>
      </c>
      <c r="S188" s="69">
        <v>13.8</v>
      </c>
      <c r="T188" s="69">
        <v>13.8</v>
      </c>
      <c r="U188" s="69">
        <v>13.8</v>
      </c>
      <c r="V188" s="69">
        <v>13.8</v>
      </c>
      <c r="W188" s="69">
        <v>13.8</v>
      </c>
      <c r="X188">
        <v>13.8</v>
      </c>
      <c r="Y188">
        <v>13.8</v>
      </c>
      <c r="Z188">
        <v>13.8</v>
      </c>
      <c r="AA188">
        <v>13.8</v>
      </c>
      <c r="AB188">
        <v>13.8</v>
      </c>
      <c r="AC188" s="78">
        <v>13.8</v>
      </c>
      <c r="AD188" s="77">
        <v>12.9</v>
      </c>
      <c r="AE188">
        <v>12.9</v>
      </c>
      <c r="AF188">
        <v>12.9</v>
      </c>
      <c r="AG188">
        <v>12.9</v>
      </c>
      <c r="AH188">
        <v>12.9</v>
      </c>
      <c r="AI188">
        <v>12.9</v>
      </c>
      <c r="AJ188">
        <v>12.9</v>
      </c>
      <c r="AK188">
        <v>12.9</v>
      </c>
      <c r="AL188">
        <v>12.9</v>
      </c>
      <c r="AM188">
        <v>12.9</v>
      </c>
      <c r="AN188">
        <v>12.9</v>
      </c>
      <c r="AO188">
        <v>12.9</v>
      </c>
      <c r="AP188">
        <v>12.9</v>
      </c>
      <c r="AQ188">
        <v>12.9</v>
      </c>
      <c r="AR188">
        <v>12.9</v>
      </c>
      <c r="AS188">
        <v>12.9</v>
      </c>
      <c r="AT188">
        <v>12.9</v>
      </c>
      <c r="AU188">
        <v>12.9</v>
      </c>
      <c r="AV188" s="77">
        <v>13.2</v>
      </c>
      <c r="AW188">
        <v>13.2</v>
      </c>
      <c r="AX188">
        <v>13.2</v>
      </c>
      <c r="AY188">
        <v>13.2</v>
      </c>
      <c r="AZ188">
        <v>13.2</v>
      </c>
      <c r="BA188">
        <v>13.2</v>
      </c>
      <c r="BB188">
        <v>13.2</v>
      </c>
      <c r="BC188">
        <v>13.2</v>
      </c>
      <c r="BD188">
        <v>13.2</v>
      </c>
      <c r="BE188">
        <v>13.2</v>
      </c>
      <c r="BF188">
        <v>13.2</v>
      </c>
      <c r="BG188">
        <v>13.2</v>
      </c>
      <c r="BH188">
        <v>13.2</v>
      </c>
      <c r="BI188">
        <v>13.2</v>
      </c>
      <c r="BJ188">
        <v>13.2</v>
      </c>
      <c r="BK188">
        <v>13.2</v>
      </c>
      <c r="BL188">
        <v>13.2</v>
      </c>
      <c r="BM188">
        <v>13.2</v>
      </c>
      <c r="BN188">
        <v>13.2</v>
      </c>
      <c r="BO188">
        <v>13.2</v>
      </c>
      <c r="BP188">
        <v>13.2</v>
      </c>
      <c r="BQ188">
        <v>13.2</v>
      </c>
      <c r="BR188">
        <v>13.2</v>
      </c>
      <c r="BS188">
        <v>13.2</v>
      </c>
      <c r="BT188" s="8">
        <v>14.6</v>
      </c>
      <c r="BU188">
        <v>14.6</v>
      </c>
      <c r="BV188">
        <v>14.6</v>
      </c>
      <c r="BW188">
        <v>14.6</v>
      </c>
      <c r="BX188">
        <v>14.6</v>
      </c>
      <c r="BY188">
        <v>14.6</v>
      </c>
      <c r="BZ188">
        <v>14.6</v>
      </c>
      <c r="CA188">
        <v>14.6</v>
      </c>
      <c r="CB188">
        <v>14.6</v>
      </c>
      <c r="CC188">
        <v>14.6</v>
      </c>
      <c r="CD188">
        <v>14.6</v>
      </c>
      <c r="CE188">
        <v>14.6</v>
      </c>
    </row>
    <row r="189" spans="1:85" ht="12.75">
      <c r="A189" s="68" t="s">
        <v>265</v>
      </c>
      <c r="B189" s="69" t="s">
        <v>266</v>
      </c>
      <c r="C189" s="69">
        <v>12.9</v>
      </c>
      <c r="D189" s="69">
        <v>12.9</v>
      </c>
      <c r="E189" s="69">
        <v>12.9</v>
      </c>
      <c r="F189" s="69">
        <v>12.9</v>
      </c>
      <c r="G189" s="69">
        <v>12.9</v>
      </c>
      <c r="H189" s="69">
        <v>12.9</v>
      </c>
      <c r="I189" s="69">
        <v>12.9</v>
      </c>
      <c r="J189" s="69">
        <v>12.9</v>
      </c>
      <c r="K189" s="69">
        <v>12.9</v>
      </c>
      <c r="L189" s="69">
        <v>12.9</v>
      </c>
      <c r="M189" s="69">
        <v>12.9</v>
      </c>
      <c r="N189" s="69">
        <v>12.9</v>
      </c>
      <c r="O189" s="69">
        <v>12.9</v>
      </c>
      <c r="P189" s="69">
        <v>12.9</v>
      </c>
      <c r="Q189" s="69">
        <v>12.9</v>
      </c>
      <c r="R189" s="69">
        <v>12.9</v>
      </c>
      <c r="S189" s="69">
        <v>12.9</v>
      </c>
      <c r="T189" s="69">
        <v>12.9</v>
      </c>
      <c r="U189" s="69">
        <v>12.9</v>
      </c>
      <c r="V189" s="69">
        <v>12.9</v>
      </c>
      <c r="W189" s="69">
        <v>12.9</v>
      </c>
      <c r="X189">
        <v>12.9</v>
      </c>
      <c r="Y189">
        <v>12.9</v>
      </c>
      <c r="Z189">
        <v>12.9</v>
      </c>
      <c r="AA189">
        <v>12.9</v>
      </c>
      <c r="AB189">
        <v>12.9</v>
      </c>
      <c r="AC189" s="78">
        <v>12.9</v>
      </c>
      <c r="AD189" s="77">
        <v>12.4</v>
      </c>
      <c r="AE189">
        <v>12.4</v>
      </c>
      <c r="AF189">
        <v>12.4</v>
      </c>
      <c r="AG189">
        <v>12.4</v>
      </c>
      <c r="AH189">
        <v>12.4</v>
      </c>
      <c r="AI189">
        <v>12.4</v>
      </c>
      <c r="AJ189">
        <v>12.4</v>
      </c>
      <c r="AK189">
        <v>12.4</v>
      </c>
      <c r="AL189">
        <v>12.4</v>
      </c>
      <c r="AM189">
        <v>12.4</v>
      </c>
      <c r="AN189">
        <v>12.4</v>
      </c>
      <c r="AO189">
        <v>12.4</v>
      </c>
      <c r="AP189">
        <v>12.4</v>
      </c>
      <c r="AQ189">
        <v>12.4</v>
      </c>
      <c r="AR189">
        <v>12.4</v>
      </c>
      <c r="AS189">
        <v>12.4</v>
      </c>
      <c r="AT189">
        <v>12.4</v>
      </c>
      <c r="AU189">
        <v>12.4</v>
      </c>
      <c r="AV189" s="77">
        <v>13.1</v>
      </c>
      <c r="AW189">
        <v>13.1</v>
      </c>
      <c r="AX189">
        <v>13.1</v>
      </c>
      <c r="AY189">
        <v>13.1</v>
      </c>
      <c r="AZ189">
        <v>13.1</v>
      </c>
      <c r="BA189">
        <v>13.1</v>
      </c>
      <c r="BB189">
        <v>13.1</v>
      </c>
      <c r="BC189" s="77">
        <v>14.8</v>
      </c>
      <c r="BD189">
        <v>14.8</v>
      </c>
      <c r="BE189" s="77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 s="8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>
        <v>0</v>
      </c>
      <c r="CB189">
        <v>0</v>
      </c>
      <c r="CC189">
        <v>0</v>
      </c>
      <c r="CD189">
        <v>0</v>
      </c>
      <c r="CE189">
        <v>0</v>
      </c>
      <c r="CF189" t="s">
        <v>780</v>
      </c>
      <c r="CG189" t="s">
        <v>974</v>
      </c>
    </row>
    <row r="190" spans="1:85" ht="12.75">
      <c r="A190" s="7" t="s">
        <v>267</v>
      </c>
      <c r="B190" s="8" t="s">
        <v>268</v>
      </c>
      <c r="C190" s="8">
        <v>13.9</v>
      </c>
      <c r="D190" s="8">
        <v>13.9</v>
      </c>
      <c r="E190" s="8">
        <v>13.9</v>
      </c>
      <c r="F190" s="8">
        <v>13.9</v>
      </c>
      <c r="G190" s="8">
        <v>13.9</v>
      </c>
      <c r="H190" s="64">
        <v>14.6</v>
      </c>
      <c r="I190" s="8">
        <v>14.6</v>
      </c>
      <c r="J190" s="8">
        <v>14.6</v>
      </c>
      <c r="K190" s="8">
        <v>14.6</v>
      </c>
      <c r="L190" s="8">
        <v>14.6</v>
      </c>
      <c r="M190" s="8">
        <v>14.6</v>
      </c>
      <c r="N190" s="8">
        <v>14.6</v>
      </c>
      <c r="O190" s="64">
        <v>14.2</v>
      </c>
      <c r="P190" s="8">
        <v>14.2</v>
      </c>
      <c r="Q190" s="8">
        <v>14.2</v>
      </c>
      <c r="R190" s="8">
        <v>14.2</v>
      </c>
      <c r="S190" s="8">
        <v>14.2</v>
      </c>
      <c r="T190" s="8">
        <v>14.2</v>
      </c>
      <c r="U190" s="8">
        <v>14.2</v>
      </c>
      <c r="V190" s="8">
        <v>14.2</v>
      </c>
      <c r="W190" s="8">
        <v>14.2</v>
      </c>
      <c r="X190">
        <v>14.2</v>
      </c>
      <c r="Y190">
        <v>14.2</v>
      </c>
      <c r="Z190">
        <v>14.2</v>
      </c>
      <c r="AA190">
        <v>14.2</v>
      </c>
      <c r="AB190">
        <v>14.2</v>
      </c>
      <c r="AC190">
        <v>14.2</v>
      </c>
      <c r="AD190" s="77">
        <v>13.3</v>
      </c>
      <c r="AE190">
        <v>13.3</v>
      </c>
      <c r="AF190">
        <v>13.3</v>
      </c>
      <c r="AG190">
        <v>13.3</v>
      </c>
      <c r="AH190">
        <v>13.3</v>
      </c>
      <c r="AI190">
        <v>13.3</v>
      </c>
      <c r="AJ190">
        <v>13.3</v>
      </c>
      <c r="AK190">
        <v>13.3</v>
      </c>
      <c r="AL190">
        <v>13.3</v>
      </c>
      <c r="AM190">
        <v>13.3</v>
      </c>
      <c r="AN190">
        <v>13.3</v>
      </c>
      <c r="AO190">
        <v>13.3</v>
      </c>
      <c r="AP190">
        <v>13.3</v>
      </c>
      <c r="AQ190">
        <v>13.3</v>
      </c>
      <c r="AR190">
        <v>13.3</v>
      </c>
      <c r="AS190">
        <v>13.3</v>
      </c>
      <c r="AT190">
        <v>13.3</v>
      </c>
      <c r="AU190">
        <v>13.3</v>
      </c>
      <c r="AV190" s="77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 s="8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 t="s">
        <v>780</v>
      </c>
      <c r="CG190" t="s">
        <v>798</v>
      </c>
    </row>
    <row r="191" spans="1:85" ht="12.75">
      <c r="A191" s="7" t="s">
        <v>269</v>
      </c>
      <c r="B191" s="8" t="s">
        <v>270</v>
      </c>
      <c r="C191" s="8">
        <v>13.9</v>
      </c>
      <c r="D191" s="8">
        <v>13.9</v>
      </c>
      <c r="E191" s="8">
        <v>13.9</v>
      </c>
      <c r="F191" s="8">
        <v>13.9</v>
      </c>
      <c r="G191" s="8">
        <v>13.9</v>
      </c>
      <c r="H191" s="64">
        <v>14.6</v>
      </c>
      <c r="I191" s="8">
        <v>14.6</v>
      </c>
      <c r="J191" s="8">
        <v>14.6</v>
      </c>
      <c r="K191" s="8">
        <v>14.6</v>
      </c>
      <c r="L191" s="8">
        <v>14.6</v>
      </c>
      <c r="M191" s="8">
        <v>14.6</v>
      </c>
      <c r="N191" s="8">
        <v>14.6</v>
      </c>
      <c r="O191" s="64">
        <v>14.2</v>
      </c>
      <c r="P191" s="8">
        <v>14.2</v>
      </c>
      <c r="Q191" s="8">
        <v>14.2</v>
      </c>
      <c r="R191" s="8">
        <v>14.2</v>
      </c>
      <c r="S191" s="8">
        <v>14.2</v>
      </c>
      <c r="T191" s="8">
        <v>14.2</v>
      </c>
      <c r="U191" s="8">
        <v>14.2</v>
      </c>
      <c r="V191" s="8">
        <v>14.2</v>
      </c>
      <c r="W191" s="8">
        <v>14.2</v>
      </c>
      <c r="X191">
        <v>14.2</v>
      </c>
      <c r="Y191">
        <v>14.2</v>
      </c>
      <c r="Z191">
        <v>14.2</v>
      </c>
      <c r="AA191">
        <v>14.2</v>
      </c>
      <c r="AB191">
        <v>14.2</v>
      </c>
      <c r="AC191">
        <v>14.2</v>
      </c>
      <c r="AD191" s="77">
        <v>13.3</v>
      </c>
      <c r="AE191">
        <v>13.3</v>
      </c>
      <c r="AF191">
        <v>13.3</v>
      </c>
      <c r="AG191">
        <v>13.3</v>
      </c>
      <c r="AH191">
        <v>13.3</v>
      </c>
      <c r="AI191">
        <v>13.3</v>
      </c>
      <c r="AJ191">
        <v>13.3</v>
      </c>
      <c r="AK191">
        <v>13.3</v>
      </c>
      <c r="AL191">
        <v>13.3</v>
      </c>
      <c r="AM191">
        <v>13.3</v>
      </c>
      <c r="AN191">
        <v>13.3</v>
      </c>
      <c r="AO191">
        <v>13.3</v>
      </c>
      <c r="AP191">
        <v>13.3</v>
      </c>
      <c r="AQ191">
        <v>13.3</v>
      </c>
      <c r="AR191">
        <v>13.3</v>
      </c>
      <c r="AS191">
        <v>13.3</v>
      </c>
      <c r="AT191">
        <v>13.3</v>
      </c>
      <c r="AU191">
        <v>13.3</v>
      </c>
      <c r="AV191" s="77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 s="8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0</v>
      </c>
      <c r="CD191">
        <v>0</v>
      </c>
      <c r="CE191">
        <v>0</v>
      </c>
      <c r="CF191" t="s">
        <v>780</v>
      </c>
      <c r="CG191" t="s">
        <v>799</v>
      </c>
    </row>
    <row r="192" spans="1:83" ht="12.75">
      <c r="A192" s="68" t="s">
        <v>271</v>
      </c>
      <c r="B192" s="69" t="s">
        <v>860</v>
      </c>
      <c r="C192" s="69">
        <v>13.9</v>
      </c>
      <c r="D192" s="69">
        <v>13.9</v>
      </c>
      <c r="E192" s="69">
        <v>13.9</v>
      </c>
      <c r="F192" s="69">
        <v>13.9</v>
      </c>
      <c r="G192" s="69">
        <v>13.9</v>
      </c>
      <c r="H192" s="69">
        <v>13.9</v>
      </c>
      <c r="I192" s="69">
        <v>13.9</v>
      </c>
      <c r="J192" s="69">
        <v>13.9</v>
      </c>
      <c r="K192" s="69">
        <v>13.9</v>
      </c>
      <c r="L192" s="69">
        <v>13.9</v>
      </c>
      <c r="M192" s="69">
        <v>13.9</v>
      </c>
      <c r="N192" s="69">
        <v>13.9</v>
      </c>
      <c r="O192" s="69">
        <v>13.9</v>
      </c>
      <c r="P192" s="69">
        <v>13.9</v>
      </c>
      <c r="Q192" s="69">
        <v>13.9</v>
      </c>
      <c r="R192" s="69">
        <v>13.9</v>
      </c>
      <c r="S192" s="69">
        <v>13.9</v>
      </c>
      <c r="T192" s="69">
        <v>13.9</v>
      </c>
      <c r="U192" s="69">
        <v>13.9</v>
      </c>
      <c r="V192" s="69">
        <v>13.9</v>
      </c>
      <c r="W192" s="69">
        <v>13.9</v>
      </c>
      <c r="X192">
        <v>13.9</v>
      </c>
      <c r="Y192">
        <v>13.9</v>
      </c>
      <c r="Z192">
        <v>13.9</v>
      </c>
      <c r="AA192">
        <v>13.9</v>
      </c>
      <c r="AB192">
        <v>13.9</v>
      </c>
      <c r="AC192">
        <v>13.9</v>
      </c>
      <c r="AD192" s="77">
        <v>13</v>
      </c>
      <c r="AE192">
        <v>13</v>
      </c>
      <c r="AF192">
        <v>13</v>
      </c>
      <c r="AG192">
        <v>13</v>
      </c>
      <c r="AH192">
        <v>13</v>
      </c>
      <c r="AI192">
        <v>13</v>
      </c>
      <c r="AJ192">
        <v>13</v>
      </c>
      <c r="AK192">
        <v>13</v>
      </c>
      <c r="AL192">
        <v>13</v>
      </c>
      <c r="AM192">
        <v>13</v>
      </c>
      <c r="AN192">
        <v>13</v>
      </c>
      <c r="AO192">
        <v>13</v>
      </c>
      <c r="AP192">
        <v>13</v>
      </c>
      <c r="AQ192">
        <v>13</v>
      </c>
      <c r="AR192">
        <v>13</v>
      </c>
      <c r="AS192">
        <v>13</v>
      </c>
      <c r="AT192">
        <v>13</v>
      </c>
      <c r="AU192">
        <v>13</v>
      </c>
      <c r="AV192" s="77">
        <v>13.7</v>
      </c>
      <c r="AW192">
        <v>13.7</v>
      </c>
      <c r="AX192">
        <v>13.7</v>
      </c>
      <c r="AY192">
        <v>13.7</v>
      </c>
      <c r="AZ192">
        <v>13.7</v>
      </c>
      <c r="BA192">
        <v>13.7</v>
      </c>
      <c r="BB192">
        <v>13.7</v>
      </c>
      <c r="BC192">
        <v>13.7</v>
      </c>
      <c r="BD192">
        <v>13.7</v>
      </c>
      <c r="BE192">
        <v>13.7</v>
      </c>
      <c r="BF192">
        <v>13.7</v>
      </c>
      <c r="BG192">
        <v>13.7</v>
      </c>
      <c r="BH192" s="77">
        <v>14.6</v>
      </c>
      <c r="BI192">
        <v>14.6</v>
      </c>
      <c r="BJ192">
        <v>14.6</v>
      </c>
      <c r="BK192">
        <v>14.6</v>
      </c>
      <c r="BL192">
        <v>14.6</v>
      </c>
      <c r="BM192">
        <v>14.6</v>
      </c>
      <c r="BN192">
        <v>14.6</v>
      </c>
      <c r="BO192">
        <v>14.6</v>
      </c>
      <c r="BP192">
        <v>14.6</v>
      </c>
      <c r="BQ192">
        <v>14.6</v>
      </c>
      <c r="BR192">
        <v>14.6</v>
      </c>
      <c r="BS192">
        <v>14.6</v>
      </c>
      <c r="BT192" s="8">
        <v>14.6</v>
      </c>
      <c r="BU192">
        <v>14.6</v>
      </c>
      <c r="BV192">
        <v>14.6</v>
      </c>
      <c r="BW192">
        <v>14.6</v>
      </c>
      <c r="BX192">
        <v>14.6</v>
      </c>
      <c r="BY192">
        <v>14.6</v>
      </c>
      <c r="BZ192">
        <v>14.6</v>
      </c>
      <c r="CA192">
        <v>14.6</v>
      </c>
      <c r="CB192">
        <v>14.6</v>
      </c>
      <c r="CC192">
        <v>14.6</v>
      </c>
      <c r="CD192">
        <v>14.6</v>
      </c>
      <c r="CE192">
        <v>14.6</v>
      </c>
    </row>
    <row r="193" spans="1:83" ht="12.75">
      <c r="A193" s="68" t="s">
        <v>272</v>
      </c>
      <c r="B193" s="69" t="s">
        <v>861</v>
      </c>
      <c r="C193" s="69">
        <v>13.9</v>
      </c>
      <c r="D193" s="69">
        <v>13.9</v>
      </c>
      <c r="E193" s="69">
        <v>13.9</v>
      </c>
      <c r="F193" s="69">
        <v>13.9</v>
      </c>
      <c r="G193" s="69">
        <v>13.9</v>
      </c>
      <c r="H193" s="69">
        <v>13.9</v>
      </c>
      <c r="I193" s="69">
        <v>13.9</v>
      </c>
      <c r="J193" s="69">
        <v>13.9</v>
      </c>
      <c r="K193" s="69">
        <v>13.9</v>
      </c>
      <c r="L193" s="69">
        <v>13.9</v>
      </c>
      <c r="M193" s="69">
        <v>13.9</v>
      </c>
      <c r="N193" s="69">
        <v>13.9</v>
      </c>
      <c r="O193" s="69">
        <v>13.9</v>
      </c>
      <c r="P193" s="69">
        <v>13.9</v>
      </c>
      <c r="Q193" s="69">
        <v>13.9</v>
      </c>
      <c r="R193" s="69">
        <v>13.9</v>
      </c>
      <c r="S193" s="69">
        <v>13.9</v>
      </c>
      <c r="T193" s="69">
        <v>13.9</v>
      </c>
      <c r="U193" s="69">
        <v>13.9</v>
      </c>
      <c r="V193" s="69">
        <v>13.9</v>
      </c>
      <c r="W193" s="69">
        <v>13.9</v>
      </c>
      <c r="X193">
        <v>13.9</v>
      </c>
      <c r="Y193">
        <v>13.9</v>
      </c>
      <c r="Z193">
        <v>13.9</v>
      </c>
      <c r="AA193">
        <v>13.9</v>
      </c>
      <c r="AB193">
        <v>13.9</v>
      </c>
      <c r="AC193">
        <v>13.9</v>
      </c>
      <c r="AD193" s="77">
        <v>13</v>
      </c>
      <c r="AE193">
        <v>13</v>
      </c>
      <c r="AF193">
        <v>13</v>
      </c>
      <c r="AG193">
        <v>13</v>
      </c>
      <c r="AH193">
        <v>13</v>
      </c>
      <c r="AI193">
        <v>13</v>
      </c>
      <c r="AJ193">
        <v>13</v>
      </c>
      <c r="AK193">
        <v>13</v>
      </c>
      <c r="AL193">
        <v>13</v>
      </c>
      <c r="AM193">
        <v>13</v>
      </c>
      <c r="AN193">
        <v>13</v>
      </c>
      <c r="AO193">
        <v>13</v>
      </c>
      <c r="AP193">
        <v>13</v>
      </c>
      <c r="AQ193">
        <v>13</v>
      </c>
      <c r="AR193">
        <v>13</v>
      </c>
      <c r="AS193">
        <v>13</v>
      </c>
      <c r="AT193">
        <v>13</v>
      </c>
      <c r="AU193">
        <v>13</v>
      </c>
      <c r="AV193" s="77">
        <v>13.7</v>
      </c>
      <c r="AW193">
        <v>13.7</v>
      </c>
      <c r="AX193">
        <v>13.7</v>
      </c>
      <c r="AY193">
        <v>13.7</v>
      </c>
      <c r="AZ193">
        <v>13.7</v>
      </c>
      <c r="BA193">
        <v>13.7</v>
      </c>
      <c r="BB193">
        <v>13.7</v>
      </c>
      <c r="BC193">
        <v>13.7</v>
      </c>
      <c r="BD193">
        <v>13.7</v>
      </c>
      <c r="BE193">
        <v>13.7</v>
      </c>
      <c r="BF193">
        <v>13.7</v>
      </c>
      <c r="BG193">
        <v>13.7</v>
      </c>
      <c r="BH193" s="77">
        <v>14.6</v>
      </c>
      <c r="BI193">
        <v>14.6</v>
      </c>
      <c r="BJ193">
        <v>14.6</v>
      </c>
      <c r="BK193">
        <v>14.6</v>
      </c>
      <c r="BL193">
        <v>14.6</v>
      </c>
      <c r="BM193">
        <v>14.6</v>
      </c>
      <c r="BN193">
        <v>14.6</v>
      </c>
      <c r="BO193">
        <v>14.6</v>
      </c>
      <c r="BP193">
        <v>14.6</v>
      </c>
      <c r="BQ193">
        <v>14.6</v>
      </c>
      <c r="BR193">
        <v>14.6</v>
      </c>
      <c r="BS193">
        <v>14.6</v>
      </c>
      <c r="BT193" s="8">
        <v>14.6</v>
      </c>
      <c r="BU193">
        <v>14.6</v>
      </c>
      <c r="BV193">
        <v>14.6</v>
      </c>
      <c r="BW193">
        <v>14.6</v>
      </c>
      <c r="BX193">
        <v>14.6</v>
      </c>
      <c r="BY193">
        <v>14.6</v>
      </c>
      <c r="BZ193">
        <v>14.6</v>
      </c>
      <c r="CA193">
        <v>14.6</v>
      </c>
      <c r="CB193">
        <v>14.6</v>
      </c>
      <c r="CC193">
        <v>14.6</v>
      </c>
      <c r="CD193">
        <v>14.6</v>
      </c>
      <c r="CE193">
        <v>14.6</v>
      </c>
    </row>
    <row r="194" spans="1:85" ht="12.75">
      <c r="A194" s="68" t="s">
        <v>273</v>
      </c>
      <c r="B194" s="69" t="s">
        <v>274</v>
      </c>
      <c r="C194" s="69">
        <v>12.4</v>
      </c>
      <c r="D194" s="69">
        <v>12.4</v>
      </c>
      <c r="E194" s="69">
        <v>12.4</v>
      </c>
      <c r="F194" s="69">
        <v>12.4</v>
      </c>
      <c r="G194" s="70">
        <v>13.5</v>
      </c>
      <c r="H194" s="69">
        <v>13.5</v>
      </c>
      <c r="I194" s="69">
        <v>13.5</v>
      </c>
      <c r="J194" s="69">
        <v>13.5</v>
      </c>
      <c r="K194" s="69">
        <v>13.5</v>
      </c>
      <c r="L194" s="69">
        <v>13.5</v>
      </c>
      <c r="M194" s="69">
        <v>13.5</v>
      </c>
      <c r="N194" s="69">
        <v>13.5</v>
      </c>
      <c r="O194" s="69">
        <v>13.5</v>
      </c>
      <c r="P194" s="69">
        <v>13.5</v>
      </c>
      <c r="Q194" s="69">
        <v>13.5</v>
      </c>
      <c r="R194" s="69">
        <v>13.5</v>
      </c>
      <c r="S194" s="69">
        <v>13.5</v>
      </c>
      <c r="T194" s="69">
        <v>13.5</v>
      </c>
      <c r="U194" s="69">
        <v>13.5</v>
      </c>
      <c r="V194" s="69">
        <v>13.5</v>
      </c>
      <c r="W194" s="69">
        <v>13.5</v>
      </c>
      <c r="X194">
        <v>13.5</v>
      </c>
      <c r="Y194">
        <v>13.5</v>
      </c>
      <c r="Z194">
        <v>13.5</v>
      </c>
      <c r="AA194">
        <v>13.5</v>
      </c>
      <c r="AB194">
        <v>13.5</v>
      </c>
      <c r="AC194">
        <v>13.5</v>
      </c>
      <c r="AD194" s="77">
        <v>12.6</v>
      </c>
      <c r="AE194">
        <v>12.6</v>
      </c>
      <c r="AF194">
        <v>12.6</v>
      </c>
      <c r="AG194">
        <v>12.6</v>
      </c>
      <c r="AH194">
        <v>12.6</v>
      </c>
      <c r="AI194">
        <v>12.6</v>
      </c>
      <c r="AJ194">
        <v>12.6</v>
      </c>
      <c r="AK194">
        <v>12.6</v>
      </c>
      <c r="AL194">
        <v>12.6</v>
      </c>
      <c r="AM194">
        <v>12.6</v>
      </c>
      <c r="AN194">
        <v>12.6</v>
      </c>
      <c r="AO194">
        <v>12.6</v>
      </c>
      <c r="AP194">
        <v>12.6</v>
      </c>
      <c r="AQ194">
        <v>12.6</v>
      </c>
      <c r="AR194">
        <v>12.6</v>
      </c>
      <c r="AS194">
        <v>12.6</v>
      </c>
      <c r="AT194">
        <v>12.6</v>
      </c>
      <c r="AU194">
        <v>12.6</v>
      </c>
      <c r="AV194" s="77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 s="8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 t="s">
        <v>780</v>
      </c>
      <c r="CG194" t="s">
        <v>938</v>
      </c>
    </row>
    <row r="195" spans="1:83" ht="12.75">
      <c r="A195" s="68" t="s">
        <v>275</v>
      </c>
      <c r="B195" s="69" t="s">
        <v>276</v>
      </c>
      <c r="C195" s="69">
        <v>13.9</v>
      </c>
      <c r="D195" s="69">
        <v>13.9</v>
      </c>
      <c r="E195" s="69">
        <v>13.9</v>
      </c>
      <c r="F195" s="69">
        <v>13.9</v>
      </c>
      <c r="G195" s="70">
        <v>14.6</v>
      </c>
      <c r="H195" s="69">
        <v>14.6</v>
      </c>
      <c r="I195" s="69">
        <v>14.6</v>
      </c>
      <c r="J195" s="69">
        <v>14.6</v>
      </c>
      <c r="K195" s="69">
        <v>14.6</v>
      </c>
      <c r="L195" s="69">
        <v>14.6</v>
      </c>
      <c r="M195" s="69">
        <v>14.6</v>
      </c>
      <c r="N195" s="69">
        <v>14.6</v>
      </c>
      <c r="O195" s="69">
        <v>14.6</v>
      </c>
      <c r="P195" s="69">
        <v>14.6</v>
      </c>
      <c r="Q195" s="69">
        <v>14.6</v>
      </c>
      <c r="R195" s="69">
        <v>14.6</v>
      </c>
      <c r="S195" s="69">
        <v>14.6</v>
      </c>
      <c r="T195" s="69">
        <v>14.6</v>
      </c>
      <c r="U195" s="69">
        <v>14.6</v>
      </c>
      <c r="V195" s="69">
        <v>14.6</v>
      </c>
      <c r="W195" s="69">
        <v>14.6</v>
      </c>
      <c r="X195">
        <v>14.6</v>
      </c>
      <c r="Y195">
        <v>14.6</v>
      </c>
      <c r="Z195">
        <v>14.6</v>
      </c>
      <c r="AA195">
        <v>14.6</v>
      </c>
      <c r="AB195">
        <v>14.6</v>
      </c>
      <c r="AC195">
        <v>14.6</v>
      </c>
      <c r="AD195" s="77">
        <v>13.7</v>
      </c>
      <c r="AE195">
        <v>13.7</v>
      </c>
      <c r="AF195">
        <v>13.7</v>
      </c>
      <c r="AG195">
        <v>13.7</v>
      </c>
      <c r="AH195">
        <v>13.7</v>
      </c>
      <c r="AI195">
        <v>13.7</v>
      </c>
      <c r="AJ195">
        <v>13.7</v>
      </c>
      <c r="AK195">
        <v>13.7</v>
      </c>
      <c r="AL195">
        <v>13.7</v>
      </c>
      <c r="AM195">
        <v>13.7</v>
      </c>
      <c r="AN195">
        <v>13.7</v>
      </c>
      <c r="AO195">
        <v>13.7</v>
      </c>
      <c r="AP195">
        <v>13.7</v>
      </c>
      <c r="AQ195">
        <v>13.7</v>
      </c>
      <c r="AR195">
        <v>13.7</v>
      </c>
      <c r="AS195">
        <v>13.7</v>
      </c>
      <c r="AT195">
        <v>13.7</v>
      </c>
      <c r="AU195">
        <v>13.7</v>
      </c>
      <c r="AV195">
        <v>13.7</v>
      </c>
      <c r="AW195">
        <v>13.7</v>
      </c>
      <c r="AX195" s="77">
        <v>14.2</v>
      </c>
      <c r="AY195">
        <v>14.2</v>
      </c>
      <c r="AZ195">
        <v>14.2</v>
      </c>
      <c r="BA195">
        <v>14.2</v>
      </c>
      <c r="BB195">
        <v>14.2</v>
      </c>
      <c r="BC195">
        <v>14.2</v>
      </c>
      <c r="BD195">
        <v>14.2</v>
      </c>
      <c r="BE195">
        <v>14.2</v>
      </c>
      <c r="BF195">
        <v>14.2</v>
      </c>
      <c r="BG195">
        <v>14.2</v>
      </c>
      <c r="BH195">
        <v>14.2</v>
      </c>
      <c r="BI195">
        <v>14.2</v>
      </c>
      <c r="BJ195">
        <v>14.2</v>
      </c>
      <c r="BK195">
        <v>14.2</v>
      </c>
      <c r="BL195">
        <v>14.2</v>
      </c>
      <c r="BM195">
        <v>14.2</v>
      </c>
      <c r="BN195">
        <v>14.2</v>
      </c>
      <c r="BO195">
        <v>14.2</v>
      </c>
      <c r="BP195">
        <v>14.2</v>
      </c>
      <c r="BQ195">
        <v>14.2</v>
      </c>
      <c r="BR195">
        <v>14.2</v>
      </c>
      <c r="BS195">
        <v>14.2</v>
      </c>
      <c r="BT195" s="8">
        <v>14.6</v>
      </c>
      <c r="BU195">
        <v>14.6</v>
      </c>
      <c r="BV195">
        <v>14.6</v>
      </c>
      <c r="BW195">
        <v>14.6</v>
      </c>
      <c r="BX195">
        <v>14.6</v>
      </c>
      <c r="BY195">
        <v>14.6</v>
      </c>
      <c r="BZ195">
        <v>14.6</v>
      </c>
      <c r="CA195">
        <v>14.6</v>
      </c>
      <c r="CB195">
        <v>14.6</v>
      </c>
      <c r="CC195">
        <v>14.6</v>
      </c>
      <c r="CD195">
        <v>14.6</v>
      </c>
      <c r="CE195">
        <v>14.6</v>
      </c>
    </row>
    <row r="196" spans="1:85" ht="12.75">
      <c r="A196" s="68" t="s">
        <v>277</v>
      </c>
      <c r="B196" s="69" t="s">
        <v>278</v>
      </c>
      <c r="C196" s="69">
        <v>14.5</v>
      </c>
      <c r="D196" s="69">
        <v>14.5</v>
      </c>
      <c r="E196" s="69">
        <v>14.5</v>
      </c>
      <c r="F196" s="69">
        <v>14.5</v>
      </c>
      <c r="G196" s="69">
        <v>14.5</v>
      </c>
      <c r="H196" s="69">
        <v>14.5</v>
      </c>
      <c r="I196" s="70">
        <v>14.9</v>
      </c>
      <c r="J196" s="69">
        <v>14.9</v>
      </c>
      <c r="K196" s="69">
        <v>14.9</v>
      </c>
      <c r="L196" s="69">
        <v>14.9</v>
      </c>
      <c r="M196" s="69">
        <v>14.9</v>
      </c>
      <c r="N196" s="69">
        <v>14.9</v>
      </c>
      <c r="O196" s="70">
        <v>0</v>
      </c>
      <c r="P196" s="69">
        <v>0</v>
      </c>
      <c r="Q196" s="69">
        <v>0</v>
      </c>
      <c r="R196" s="69">
        <v>0</v>
      </c>
      <c r="S196" s="69">
        <v>0</v>
      </c>
      <c r="T196" s="69">
        <v>0</v>
      </c>
      <c r="U196" s="69">
        <v>0</v>
      </c>
      <c r="V196" s="69">
        <v>0</v>
      </c>
      <c r="W196" s="69">
        <v>0</v>
      </c>
      <c r="X196" s="69">
        <v>0</v>
      </c>
      <c r="Y196" s="69">
        <v>0</v>
      </c>
      <c r="Z196" s="69">
        <v>0</v>
      </c>
      <c r="AA196" s="69">
        <v>0</v>
      </c>
      <c r="AB196" s="69">
        <v>0</v>
      </c>
      <c r="AC196" s="69">
        <v>0</v>
      </c>
      <c r="AD196" s="69">
        <v>0</v>
      </c>
      <c r="AE196" s="69">
        <v>0</v>
      </c>
      <c r="AF196" s="69">
        <v>0</v>
      </c>
      <c r="AG196" s="69">
        <v>0</v>
      </c>
      <c r="AH196" s="69">
        <v>0</v>
      </c>
      <c r="AI196" s="69">
        <v>0</v>
      </c>
      <c r="AJ196" s="69">
        <v>0</v>
      </c>
      <c r="AK196" s="69">
        <v>0</v>
      </c>
      <c r="AL196" s="69">
        <v>0</v>
      </c>
      <c r="AM196" s="69">
        <v>0</v>
      </c>
      <c r="AN196" s="69">
        <v>0</v>
      </c>
      <c r="AO196" s="69">
        <v>0</v>
      </c>
      <c r="AP196" s="69">
        <v>0</v>
      </c>
      <c r="AQ196" s="69">
        <v>0</v>
      </c>
      <c r="AR196" s="69">
        <v>0</v>
      </c>
      <c r="AS196" s="69">
        <v>0</v>
      </c>
      <c r="AT196" s="69">
        <v>0</v>
      </c>
      <c r="AU196" s="69">
        <v>0</v>
      </c>
      <c r="AV196" s="69">
        <v>0</v>
      </c>
      <c r="AW196" s="69">
        <v>0</v>
      </c>
      <c r="AX196" s="69">
        <v>0</v>
      </c>
      <c r="AY196" s="69">
        <v>0</v>
      </c>
      <c r="AZ196" s="69">
        <v>0</v>
      </c>
      <c r="BA196" s="69">
        <v>0</v>
      </c>
      <c r="BB196" s="69">
        <v>0</v>
      </c>
      <c r="BC196" s="69">
        <v>0</v>
      </c>
      <c r="BD196" s="69">
        <v>0</v>
      </c>
      <c r="BE196" s="69">
        <v>0</v>
      </c>
      <c r="BF196" s="69">
        <v>0</v>
      </c>
      <c r="BG196" s="69">
        <v>0</v>
      </c>
      <c r="BH196" s="69">
        <v>0</v>
      </c>
      <c r="BI196" s="69">
        <v>0</v>
      </c>
      <c r="BJ196" s="69">
        <v>0</v>
      </c>
      <c r="BK196" s="69">
        <v>0</v>
      </c>
      <c r="BL196" s="69">
        <v>0</v>
      </c>
      <c r="BM196" s="69">
        <v>0</v>
      </c>
      <c r="BN196" s="69">
        <v>0</v>
      </c>
      <c r="BO196" s="69">
        <v>0</v>
      </c>
      <c r="BP196" s="69">
        <v>0</v>
      </c>
      <c r="BQ196" s="69">
        <v>0</v>
      </c>
      <c r="BR196" s="69">
        <v>0</v>
      </c>
      <c r="BS196" s="69">
        <v>0</v>
      </c>
      <c r="BT196" s="8">
        <v>0</v>
      </c>
      <c r="BU196" s="69">
        <v>0</v>
      </c>
      <c r="BV196" s="69">
        <v>0</v>
      </c>
      <c r="BW196" s="69">
        <v>0</v>
      </c>
      <c r="BX196" s="69">
        <v>0</v>
      </c>
      <c r="BY196" s="69">
        <v>0</v>
      </c>
      <c r="BZ196" s="69">
        <v>0</v>
      </c>
      <c r="CA196" s="69">
        <v>0</v>
      </c>
      <c r="CB196" s="69">
        <v>0</v>
      </c>
      <c r="CC196" s="69">
        <v>0</v>
      </c>
      <c r="CD196" s="69">
        <v>0</v>
      </c>
      <c r="CE196" s="69">
        <v>0</v>
      </c>
      <c r="CF196" t="s">
        <v>780</v>
      </c>
      <c r="CG196" t="s">
        <v>865</v>
      </c>
    </row>
    <row r="197" spans="1:85" ht="12.75">
      <c r="A197" s="68" t="s">
        <v>279</v>
      </c>
      <c r="B197" s="69" t="s">
        <v>280</v>
      </c>
      <c r="C197" s="69">
        <v>14.5</v>
      </c>
      <c r="D197" s="69">
        <v>14.5</v>
      </c>
      <c r="E197" s="69">
        <v>14.5</v>
      </c>
      <c r="F197" s="69">
        <v>14.5</v>
      </c>
      <c r="G197" s="69">
        <v>14.5</v>
      </c>
      <c r="H197" s="69">
        <v>14.5</v>
      </c>
      <c r="I197" s="70">
        <v>14.9</v>
      </c>
      <c r="J197" s="69">
        <v>14.9</v>
      </c>
      <c r="K197" s="69">
        <v>14.9</v>
      </c>
      <c r="L197" s="69">
        <v>14.9</v>
      </c>
      <c r="M197" s="69">
        <v>14.9</v>
      </c>
      <c r="N197" s="69">
        <v>14.9</v>
      </c>
      <c r="O197" s="70">
        <v>0</v>
      </c>
      <c r="P197" s="69">
        <v>0</v>
      </c>
      <c r="Q197" s="69">
        <v>0</v>
      </c>
      <c r="R197" s="69">
        <v>0</v>
      </c>
      <c r="S197" s="69">
        <v>0</v>
      </c>
      <c r="T197" s="69">
        <v>0</v>
      </c>
      <c r="U197" s="69">
        <v>0</v>
      </c>
      <c r="V197" s="69">
        <v>0</v>
      </c>
      <c r="W197" s="69">
        <v>0</v>
      </c>
      <c r="X197" s="69">
        <v>0</v>
      </c>
      <c r="Y197" s="69">
        <v>0</v>
      </c>
      <c r="Z197" s="69">
        <v>0</v>
      </c>
      <c r="AA197" s="69">
        <v>0</v>
      </c>
      <c r="AB197" s="69">
        <v>0</v>
      </c>
      <c r="AC197" s="69">
        <v>0</v>
      </c>
      <c r="AD197" s="69">
        <v>0</v>
      </c>
      <c r="AE197" s="69">
        <v>0</v>
      </c>
      <c r="AF197" s="69">
        <v>0</v>
      </c>
      <c r="AG197" s="69">
        <v>0</v>
      </c>
      <c r="AH197" s="69">
        <v>0</v>
      </c>
      <c r="AI197" s="69">
        <v>0</v>
      </c>
      <c r="AJ197" s="69">
        <v>0</v>
      </c>
      <c r="AK197" s="69">
        <v>0</v>
      </c>
      <c r="AL197" s="69">
        <v>0</v>
      </c>
      <c r="AM197" s="69">
        <v>0</v>
      </c>
      <c r="AN197" s="69">
        <v>0</v>
      </c>
      <c r="AO197" s="69">
        <v>0</v>
      </c>
      <c r="AP197" s="69">
        <v>0</v>
      </c>
      <c r="AQ197" s="69">
        <v>0</v>
      </c>
      <c r="AR197" s="69">
        <v>0</v>
      </c>
      <c r="AS197" s="69">
        <v>0</v>
      </c>
      <c r="AT197" s="69">
        <v>0</v>
      </c>
      <c r="AU197" s="69">
        <v>0</v>
      </c>
      <c r="AV197" s="69">
        <v>0</v>
      </c>
      <c r="AW197" s="69">
        <v>0</v>
      </c>
      <c r="AX197" s="69">
        <v>0</v>
      </c>
      <c r="AY197" s="69">
        <v>0</v>
      </c>
      <c r="AZ197" s="69">
        <v>0</v>
      </c>
      <c r="BA197" s="69">
        <v>0</v>
      </c>
      <c r="BB197" s="69">
        <v>0</v>
      </c>
      <c r="BC197" s="69">
        <v>0</v>
      </c>
      <c r="BD197" s="69">
        <v>0</v>
      </c>
      <c r="BE197" s="69">
        <v>0</v>
      </c>
      <c r="BF197" s="69">
        <v>0</v>
      </c>
      <c r="BG197" s="69">
        <v>0</v>
      </c>
      <c r="BH197" s="69">
        <v>0</v>
      </c>
      <c r="BI197" s="69">
        <v>0</v>
      </c>
      <c r="BJ197" s="69">
        <v>0</v>
      </c>
      <c r="BK197" s="69">
        <v>0</v>
      </c>
      <c r="BL197" s="69">
        <v>0</v>
      </c>
      <c r="BM197" s="69">
        <v>0</v>
      </c>
      <c r="BN197" s="69">
        <v>0</v>
      </c>
      <c r="BO197" s="69">
        <v>0</v>
      </c>
      <c r="BP197" s="69">
        <v>0</v>
      </c>
      <c r="BQ197" s="69">
        <v>0</v>
      </c>
      <c r="BR197" s="69">
        <v>0</v>
      </c>
      <c r="BS197" s="69">
        <v>0</v>
      </c>
      <c r="BT197" s="8">
        <v>0</v>
      </c>
      <c r="BU197" s="69">
        <v>0</v>
      </c>
      <c r="BV197" s="69">
        <v>0</v>
      </c>
      <c r="BW197" s="69">
        <v>0</v>
      </c>
      <c r="BX197" s="69">
        <v>0</v>
      </c>
      <c r="BY197" s="69">
        <v>0</v>
      </c>
      <c r="BZ197" s="69">
        <v>0</v>
      </c>
      <c r="CA197" s="69">
        <v>0</v>
      </c>
      <c r="CB197" s="69">
        <v>0</v>
      </c>
      <c r="CC197" s="69">
        <v>0</v>
      </c>
      <c r="CD197" s="69">
        <v>0</v>
      </c>
      <c r="CE197" s="69">
        <v>0</v>
      </c>
      <c r="CF197" t="s">
        <v>780</v>
      </c>
      <c r="CG197" t="s">
        <v>866</v>
      </c>
    </row>
    <row r="198" spans="1:84" ht="12.75">
      <c r="A198" s="68" t="s">
        <v>281</v>
      </c>
      <c r="B198" s="69" t="s">
        <v>282</v>
      </c>
      <c r="C198" s="69">
        <v>13.9</v>
      </c>
      <c r="D198" s="69">
        <v>13.9</v>
      </c>
      <c r="E198" s="69">
        <v>13.9</v>
      </c>
      <c r="F198" s="69">
        <v>13.9</v>
      </c>
      <c r="G198" s="69">
        <v>13.9</v>
      </c>
      <c r="H198" s="69">
        <v>13.9</v>
      </c>
      <c r="I198" s="69">
        <v>13.9</v>
      </c>
      <c r="J198" s="70">
        <v>0</v>
      </c>
      <c r="K198" s="69">
        <v>0</v>
      </c>
      <c r="L198" s="69">
        <v>0</v>
      </c>
      <c r="M198" s="69">
        <v>0</v>
      </c>
      <c r="N198" s="69">
        <v>0</v>
      </c>
      <c r="O198" s="69">
        <v>0</v>
      </c>
      <c r="P198" s="69">
        <v>0</v>
      </c>
      <c r="Q198" s="69">
        <v>0</v>
      </c>
      <c r="R198" s="69">
        <v>0</v>
      </c>
      <c r="S198" s="69">
        <v>0</v>
      </c>
      <c r="T198" s="69">
        <v>0</v>
      </c>
      <c r="U198" s="69">
        <v>0</v>
      </c>
      <c r="V198" s="69">
        <v>0</v>
      </c>
      <c r="W198" s="69">
        <v>0</v>
      </c>
      <c r="X198" s="69">
        <v>0</v>
      </c>
      <c r="Y198" s="69">
        <v>0</v>
      </c>
      <c r="Z198" s="69">
        <v>0</v>
      </c>
      <c r="AA198" s="69">
        <v>0</v>
      </c>
      <c r="AB198" s="69">
        <v>0</v>
      </c>
      <c r="AC198" s="69">
        <v>0</v>
      </c>
      <c r="AD198" s="69">
        <v>0</v>
      </c>
      <c r="AE198" s="69">
        <v>0</v>
      </c>
      <c r="AF198" s="69">
        <v>0</v>
      </c>
      <c r="AG198" s="69">
        <v>0</v>
      </c>
      <c r="AH198" s="69">
        <v>0</v>
      </c>
      <c r="AI198" s="69">
        <v>0</v>
      </c>
      <c r="AJ198" s="69">
        <v>0</v>
      </c>
      <c r="AK198" s="69">
        <v>0</v>
      </c>
      <c r="AL198" s="69">
        <v>0</v>
      </c>
      <c r="AM198" s="69">
        <v>0</v>
      </c>
      <c r="AN198" s="69">
        <v>0</v>
      </c>
      <c r="AO198" s="69">
        <v>0</v>
      </c>
      <c r="AP198" s="69">
        <v>0</v>
      </c>
      <c r="AQ198" s="69">
        <v>0</v>
      </c>
      <c r="AR198" s="69">
        <v>0</v>
      </c>
      <c r="AS198" s="69">
        <v>0</v>
      </c>
      <c r="AT198" s="69">
        <v>0</v>
      </c>
      <c r="AU198" s="69">
        <v>0</v>
      </c>
      <c r="AV198" s="69">
        <v>0</v>
      </c>
      <c r="AW198" s="69">
        <v>0</v>
      </c>
      <c r="AX198" s="69">
        <v>0</v>
      </c>
      <c r="AY198" s="69">
        <v>0</v>
      </c>
      <c r="AZ198" s="69">
        <v>0</v>
      </c>
      <c r="BA198" s="69">
        <v>0</v>
      </c>
      <c r="BB198" s="69">
        <v>0</v>
      </c>
      <c r="BC198" s="69">
        <v>0</v>
      </c>
      <c r="BD198" s="69">
        <v>0</v>
      </c>
      <c r="BE198" s="69">
        <v>0</v>
      </c>
      <c r="BF198" s="69">
        <v>0</v>
      </c>
      <c r="BG198" s="69">
        <v>0</v>
      </c>
      <c r="BH198" s="69">
        <v>0</v>
      </c>
      <c r="BI198" s="69">
        <v>0</v>
      </c>
      <c r="BJ198" s="69">
        <v>0</v>
      </c>
      <c r="BK198" s="69">
        <v>0</v>
      </c>
      <c r="BL198" s="69">
        <v>0</v>
      </c>
      <c r="BM198" s="69">
        <v>0</v>
      </c>
      <c r="BN198" s="69">
        <v>0</v>
      </c>
      <c r="BO198" s="69">
        <v>0</v>
      </c>
      <c r="BP198" s="69">
        <v>0</v>
      </c>
      <c r="BQ198" s="69">
        <v>0</v>
      </c>
      <c r="BR198" s="69">
        <v>0</v>
      </c>
      <c r="BS198" s="69">
        <v>0</v>
      </c>
      <c r="BT198" s="8">
        <v>0</v>
      </c>
      <c r="BU198" s="69">
        <v>0</v>
      </c>
      <c r="BV198" s="69">
        <v>0</v>
      </c>
      <c r="BW198" s="69">
        <v>0</v>
      </c>
      <c r="BX198" s="69">
        <v>0</v>
      </c>
      <c r="BY198" s="69">
        <v>0</v>
      </c>
      <c r="BZ198" s="69">
        <v>0</v>
      </c>
      <c r="CA198" s="69">
        <v>0</v>
      </c>
      <c r="CB198" s="69">
        <v>0</v>
      </c>
      <c r="CC198" s="69">
        <v>0</v>
      </c>
      <c r="CD198" s="69">
        <v>0</v>
      </c>
      <c r="CE198" s="69">
        <v>0</v>
      </c>
      <c r="CF198" t="s">
        <v>819</v>
      </c>
    </row>
    <row r="199" spans="1:85" ht="12.75">
      <c r="A199" s="68" t="s">
        <v>283</v>
      </c>
      <c r="B199" s="69" t="s">
        <v>284</v>
      </c>
      <c r="C199" s="69">
        <v>13.9</v>
      </c>
      <c r="D199" s="69">
        <v>13.9</v>
      </c>
      <c r="E199" s="69">
        <v>13.9</v>
      </c>
      <c r="F199" s="69">
        <v>13.9</v>
      </c>
      <c r="G199" s="69">
        <v>13.9</v>
      </c>
      <c r="H199" s="69">
        <v>13.9</v>
      </c>
      <c r="I199" s="69">
        <v>13.9</v>
      </c>
      <c r="J199" s="69">
        <v>13.9</v>
      </c>
      <c r="K199" s="69">
        <v>13.9</v>
      </c>
      <c r="L199" s="69">
        <v>13.9</v>
      </c>
      <c r="M199" s="69">
        <v>13.9</v>
      </c>
      <c r="N199" s="69">
        <v>13.9</v>
      </c>
      <c r="O199" s="70">
        <v>0</v>
      </c>
      <c r="P199" s="69">
        <v>0</v>
      </c>
      <c r="Q199" s="69">
        <v>0</v>
      </c>
      <c r="R199" s="69">
        <v>0</v>
      </c>
      <c r="S199" s="69">
        <v>0</v>
      </c>
      <c r="T199" s="69">
        <v>0</v>
      </c>
      <c r="U199" s="69">
        <v>0</v>
      </c>
      <c r="V199" s="69">
        <v>0</v>
      </c>
      <c r="W199" s="69">
        <v>0</v>
      </c>
      <c r="X199" s="69">
        <v>0</v>
      </c>
      <c r="Y199" s="69">
        <v>0</v>
      </c>
      <c r="Z199" s="69">
        <v>0</v>
      </c>
      <c r="AA199" s="69">
        <v>0</v>
      </c>
      <c r="AB199" s="69">
        <v>0</v>
      </c>
      <c r="AC199" s="69">
        <v>0</v>
      </c>
      <c r="AD199" s="69">
        <v>0</v>
      </c>
      <c r="AE199" s="69">
        <v>0</v>
      </c>
      <c r="AF199" s="69">
        <v>0</v>
      </c>
      <c r="AG199" s="69">
        <v>0</v>
      </c>
      <c r="AH199" s="69">
        <v>0</v>
      </c>
      <c r="AI199" s="69">
        <v>0</v>
      </c>
      <c r="AJ199" s="69">
        <v>0</v>
      </c>
      <c r="AK199" s="69">
        <v>0</v>
      </c>
      <c r="AL199" s="69">
        <v>0</v>
      </c>
      <c r="AM199" s="69">
        <v>0</v>
      </c>
      <c r="AN199" s="69">
        <v>0</v>
      </c>
      <c r="AO199" s="69">
        <v>0</v>
      </c>
      <c r="AP199" s="69">
        <v>0</v>
      </c>
      <c r="AQ199" s="69">
        <v>0</v>
      </c>
      <c r="AR199" s="69">
        <v>0</v>
      </c>
      <c r="AS199" s="69">
        <v>0</v>
      </c>
      <c r="AT199" s="69">
        <v>0</v>
      </c>
      <c r="AU199" s="69">
        <v>0</v>
      </c>
      <c r="AV199" s="69">
        <v>0</v>
      </c>
      <c r="AW199" s="69">
        <v>0</v>
      </c>
      <c r="AX199" s="69">
        <v>0</v>
      </c>
      <c r="AY199" s="69">
        <v>0</v>
      </c>
      <c r="AZ199" s="69">
        <v>0</v>
      </c>
      <c r="BA199" s="69">
        <v>0</v>
      </c>
      <c r="BB199" s="69">
        <v>0</v>
      </c>
      <c r="BC199" s="69">
        <v>0</v>
      </c>
      <c r="BD199" s="69">
        <v>0</v>
      </c>
      <c r="BE199" s="69">
        <v>0</v>
      </c>
      <c r="BF199" s="69">
        <v>0</v>
      </c>
      <c r="BG199" s="69">
        <v>0</v>
      </c>
      <c r="BH199" s="69">
        <v>0</v>
      </c>
      <c r="BI199" s="69">
        <v>0</v>
      </c>
      <c r="BJ199" s="69">
        <v>0</v>
      </c>
      <c r="BK199" s="69">
        <v>0</v>
      </c>
      <c r="BL199" s="69">
        <v>0</v>
      </c>
      <c r="BM199" s="69">
        <v>0</v>
      </c>
      <c r="BN199" s="69">
        <v>0</v>
      </c>
      <c r="BO199" s="69">
        <v>0</v>
      </c>
      <c r="BP199" s="69">
        <v>0</v>
      </c>
      <c r="BQ199" s="69">
        <v>0</v>
      </c>
      <c r="BR199" s="69">
        <v>0</v>
      </c>
      <c r="BS199" s="69">
        <v>0</v>
      </c>
      <c r="BT199" s="8">
        <v>0</v>
      </c>
      <c r="BU199" s="69">
        <v>0</v>
      </c>
      <c r="BV199" s="69">
        <v>0</v>
      </c>
      <c r="BW199" s="69">
        <v>0</v>
      </c>
      <c r="BX199" s="69">
        <v>0</v>
      </c>
      <c r="BY199" s="69">
        <v>0</v>
      </c>
      <c r="BZ199" s="69">
        <v>0</v>
      </c>
      <c r="CA199" s="69">
        <v>0</v>
      </c>
      <c r="CB199" s="69">
        <v>0</v>
      </c>
      <c r="CC199" s="69">
        <v>0</v>
      </c>
      <c r="CD199" s="69">
        <v>0</v>
      </c>
      <c r="CE199" s="69">
        <v>0</v>
      </c>
      <c r="CF199" t="s">
        <v>780</v>
      </c>
      <c r="CG199" t="s">
        <v>865</v>
      </c>
    </row>
    <row r="200" spans="1:83" ht="12.75">
      <c r="A200" s="68" t="s">
        <v>315</v>
      </c>
      <c r="B200" s="69" t="s">
        <v>820</v>
      </c>
      <c r="C200" s="69">
        <v>13.1</v>
      </c>
      <c r="D200" s="69">
        <v>13.1</v>
      </c>
      <c r="E200" s="69">
        <v>13.1</v>
      </c>
      <c r="F200" s="69">
        <v>13.1</v>
      </c>
      <c r="G200" s="69">
        <v>13.1</v>
      </c>
      <c r="H200" s="69">
        <v>13.1</v>
      </c>
      <c r="I200" s="69">
        <v>13.1</v>
      </c>
      <c r="J200" s="69">
        <v>13.1</v>
      </c>
      <c r="K200" s="69">
        <v>13.1</v>
      </c>
      <c r="L200" s="70">
        <v>12.8</v>
      </c>
      <c r="M200" s="69">
        <v>12.8</v>
      </c>
      <c r="N200" s="69">
        <v>12.8</v>
      </c>
      <c r="O200" s="69">
        <v>12.8</v>
      </c>
      <c r="P200" s="69">
        <v>12.8</v>
      </c>
      <c r="Q200" s="69">
        <v>12.8</v>
      </c>
      <c r="R200" s="69">
        <v>12.8</v>
      </c>
      <c r="S200" s="69">
        <v>12.8</v>
      </c>
      <c r="T200" s="69">
        <v>12.8</v>
      </c>
      <c r="U200" s="69">
        <v>12.8</v>
      </c>
      <c r="V200" s="69">
        <v>12.8</v>
      </c>
      <c r="W200" s="69">
        <v>12.8</v>
      </c>
      <c r="X200">
        <v>12.8</v>
      </c>
      <c r="Y200">
        <v>12.8</v>
      </c>
      <c r="Z200">
        <v>12.8</v>
      </c>
      <c r="AA200">
        <v>12.8</v>
      </c>
      <c r="AB200">
        <v>12.8</v>
      </c>
      <c r="AC200" s="78">
        <v>12.8</v>
      </c>
      <c r="AD200" s="77">
        <v>11.9</v>
      </c>
      <c r="AE200">
        <v>11.9</v>
      </c>
      <c r="AF200">
        <v>11.9</v>
      </c>
      <c r="AG200">
        <v>11.9</v>
      </c>
      <c r="AH200">
        <v>11.9</v>
      </c>
      <c r="AI200">
        <v>11.9</v>
      </c>
      <c r="AJ200">
        <v>11.9</v>
      </c>
      <c r="AK200">
        <v>11.9</v>
      </c>
      <c r="AL200">
        <v>11.9</v>
      </c>
      <c r="AM200">
        <v>11.9</v>
      </c>
      <c r="AN200">
        <v>11.9</v>
      </c>
      <c r="AO200">
        <v>11.9</v>
      </c>
      <c r="AP200">
        <v>11.9</v>
      </c>
      <c r="AQ200">
        <v>11.9</v>
      </c>
      <c r="AR200">
        <v>11.9</v>
      </c>
      <c r="AS200">
        <v>11.9</v>
      </c>
      <c r="AT200">
        <v>11.9</v>
      </c>
      <c r="AU200">
        <v>11.9</v>
      </c>
      <c r="AV200">
        <v>11.9</v>
      </c>
      <c r="AW200">
        <v>11.9</v>
      </c>
      <c r="AX200">
        <v>11.9</v>
      </c>
      <c r="AY200">
        <v>11.9</v>
      </c>
      <c r="AZ200">
        <v>11.9</v>
      </c>
      <c r="BA200">
        <v>11.9</v>
      </c>
      <c r="BB200">
        <v>11.9</v>
      </c>
      <c r="BC200">
        <v>11.9</v>
      </c>
      <c r="BD200">
        <v>11.9</v>
      </c>
      <c r="BE200">
        <v>11.9</v>
      </c>
      <c r="BF200">
        <v>11.9</v>
      </c>
      <c r="BG200">
        <v>11.9</v>
      </c>
      <c r="BH200">
        <v>11.9</v>
      </c>
      <c r="BI200">
        <v>11.9</v>
      </c>
      <c r="BJ200">
        <v>11.9</v>
      </c>
      <c r="BK200">
        <v>11.9</v>
      </c>
      <c r="BL200">
        <v>11.9</v>
      </c>
      <c r="BM200">
        <v>11.9</v>
      </c>
      <c r="BN200">
        <v>11.9</v>
      </c>
      <c r="BO200">
        <v>11.9</v>
      </c>
      <c r="BP200">
        <v>11.9</v>
      </c>
      <c r="BQ200" s="79">
        <v>13.1</v>
      </c>
      <c r="BR200">
        <v>13.1</v>
      </c>
      <c r="BS200">
        <v>13.1</v>
      </c>
      <c r="BT200" s="8">
        <v>14.6</v>
      </c>
      <c r="BU200">
        <v>14.6</v>
      </c>
      <c r="BV200">
        <v>14.6</v>
      </c>
      <c r="BW200">
        <v>14.6</v>
      </c>
      <c r="BX200">
        <v>14.6</v>
      </c>
      <c r="BY200">
        <v>14.6</v>
      </c>
      <c r="BZ200">
        <v>14.6</v>
      </c>
      <c r="CA200">
        <v>14.6</v>
      </c>
      <c r="CB200">
        <v>14.6</v>
      </c>
      <c r="CC200">
        <v>14.6</v>
      </c>
      <c r="CD200">
        <v>14.6</v>
      </c>
      <c r="CE200">
        <v>14.6</v>
      </c>
    </row>
    <row r="201" spans="1:84" ht="12.75">
      <c r="A201" s="68" t="s">
        <v>407</v>
      </c>
      <c r="B201" s="69" t="s">
        <v>951</v>
      </c>
      <c r="C201" s="69">
        <v>12.9</v>
      </c>
      <c r="D201" s="69">
        <v>12.9</v>
      </c>
      <c r="E201" s="69">
        <v>12.9</v>
      </c>
      <c r="F201" s="69">
        <v>12.9</v>
      </c>
      <c r="G201" s="69">
        <v>12.9</v>
      </c>
      <c r="H201" s="69">
        <v>12.9</v>
      </c>
      <c r="I201" s="69">
        <v>12.9</v>
      </c>
      <c r="J201" s="69">
        <v>12.9</v>
      </c>
      <c r="K201" s="69">
        <v>12.9</v>
      </c>
      <c r="L201" s="69">
        <v>12.9</v>
      </c>
      <c r="M201" s="69">
        <v>12.9</v>
      </c>
      <c r="N201" s="69">
        <v>12.9</v>
      </c>
      <c r="O201" s="69">
        <v>12.9</v>
      </c>
      <c r="P201" s="69">
        <v>12.9</v>
      </c>
      <c r="Q201" s="69">
        <v>12.9</v>
      </c>
      <c r="R201" s="69">
        <v>12.9</v>
      </c>
      <c r="S201" s="70">
        <v>13.4</v>
      </c>
      <c r="T201" s="69">
        <v>13.4</v>
      </c>
      <c r="U201" s="69">
        <v>13.4</v>
      </c>
      <c r="V201" s="69">
        <v>13.4</v>
      </c>
      <c r="W201" s="69">
        <v>13.4</v>
      </c>
      <c r="X201">
        <v>13.4</v>
      </c>
      <c r="Y201">
        <v>13.4</v>
      </c>
      <c r="Z201">
        <v>13.4</v>
      </c>
      <c r="AA201">
        <v>13.4</v>
      </c>
      <c r="AB201">
        <v>13.4</v>
      </c>
      <c r="AC201">
        <v>13.4</v>
      </c>
      <c r="AD201" s="77">
        <v>12.5</v>
      </c>
      <c r="AE201">
        <v>12.5</v>
      </c>
      <c r="AF201">
        <v>12.5</v>
      </c>
      <c r="AG201">
        <v>12.5</v>
      </c>
      <c r="AH201">
        <v>12.5</v>
      </c>
      <c r="AI201">
        <v>12.5</v>
      </c>
      <c r="AJ201">
        <v>12.5</v>
      </c>
      <c r="AK201">
        <v>12.5</v>
      </c>
      <c r="AL201">
        <v>12.5</v>
      </c>
      <c r="AM201">
        <v>12.5</v>
      </c>
      <c r="AN201">
        <v>12.5</v>
      </c>
      <c r="AO201">
        <v>12.5</v>
      </c>
      <c r="AP201">
        <v>12.5</v>
      </c>
      <c r="AQ201">
        <v>12.5</v>
      </c>
      <c r="AR201">
        <v>12.5</v>
      </c>
      <c r="AS201">
        <v>12.5</v>
      </c>
      <c r="AT201">
        <v>12.5</v>
      </c>
      <c r="AU201">
        <v>12.5</v>
      </c>
      <c r="AV201" s="77">
        <v>12.9</v>
      </c>
      <c r="AW201">
        <v>12.9</v>
      </c>
      <c r="AX201">
        <v>12.9</v>
      </c>
      <c r="AY201">
        <v>12.9</v>
      </c>
      <c r="AZ201">
        <v>12.9</v>
      </c>
      <c r="BA201">
        <v>12.9</v>
      </c>
      <c r="BB201">
        <v>12.9</v>
      </c>
      <c r="BC201">
        <v>12.9</v>
      </c>
      <c r="BD201">
        <v>12.9</v>
      </c>
      <c r="BE201">
        <v>12.9</v>
      </c>
      <c r="BF201">
        <v>12.9</v>
      </c>
      <c r="BG201">
        <v>12.9</v>
      </c>
      <c r="BH201">
        <v>12.9</v>
      </c>
      <c r="BI201">
        <v>12.9</v>
      </c>
      <c r="BJ201">
        <v>12.9</v>
      </c>
      <c r="BK201">
        <v>12.9</v>
      </c>
      <c r="BL201">
        <v>12.9</v>
      </c>
      <c r="BM201">
        <v>12.9</v>
      </c>
      <c r="BN201">
        <v>12.9</v>
      </c>
      <c r="BO201">
        <v>12.9</v>
      </c>
      <c r="BP201">
        <v>12.9</v>
      </c>
      <c r="BQ201">
        <v>12.9</v>
      </c>
      <c r="BR201">
        <v>12.9</v>
      </c>
      <c r="BS201">
        <v>12.9</v>
      </c>
      <c r="BT201" s="8">
        <v>14.6</v>
      </c>
      <c r="BU201">
        <v>14.6</v>
      </c>
      <c r="BV201">
        <v>14.6</v>
      </c>
      <c r="BW201">
        <v>14.6</v>
      </c>
      <c r="BX201">
        <v>14.6</v>
      </c>
      <c r="BY201">
        <v>14.6</v>
      </c>
      <c r="BZ201">
        <v>14.6</v>
      </c>
      <c r="CA201">
        <v>14.6</v>
      </c>
      <c r="CB201">
        <v>14.6</v>
      </c>
      <c r="CC201">
        <v>14.6</v>
      </c>
      <c r="CD201">
        <v>14.6</v>
      </c>
      <c r="CE201">
        <v>14.6</v>
      </c>
      <c r="CF201" t="s">
        <v>783</v>
      </c>
    </row>
    <row r="202" spans="1:83" ht="12.75">
      <c r="A202" s="68" t="s">
        <v>292</v>
      </c>
      <c r="B202" s="69" t="s">
        <v>794</v>
      </c>
      <c r="C202" s="69">
        <v>12.9</v>
      </c>
      <c r="D202" s="69">
        <v>12.9</v>
      </c>
      <c r="E202" s="69">
        <v>12.9</v>
      </c>
      <c r="F202" s="69">
        <v>12.9</v>
      </c>
      <c r="G202" s="69">
        <v>12.9</v>
      </c>
      <c r="H202" s="70">
        <v>13.5</v>
      </c>
      <c r="I202" s="69">
        <v>13.5</v>
      </c>
      <c r="J202" s="69">
        <v>13.5</v>
      </c>
      <c r="K202" s="69">
        <v>13.5</v>
      </c>
      <c r="L202" s="69">
        <v>13.5</v>
      </c>
      <c r="M202" s="69">
        <v>13.5</v>
      </c>
      <c r="N202" s="69">
        <v>13.5</v>
      </c>
      <c r="O202" s="69">
        <v>13.5</v>
      </c>
      <c r="P202" s="69">
        <v>13.5</v>
      </c>
      <c r="Q202" s="69">
        <v>13.5</v>
      </c>
      <c r="R202" s="69">
        <v>13.5</v>
      </c>
      <c r="S202" s="69">
        <v>13.5</v>
      </c>
      <c r="T202" s="69">
        <v>13.5</v>
      </c>
      <c r="U202" s="69">
        <v>13.5</v>
      </c>
      <c r="V202" s="69">
        <v>13.5</v>
      </c>
      <c r="W202" s="69">
        <v>13.5</v>
      </c>
      <c r="X202">
        <v>13.5</v>
      </c>
      <c r="Y202">
        <v>13.5</v>
      </c>
      <c r="Z202">
        <v>13.5</v>
      </c>
      <c r="AA202">
        <v>13.5</v>
      </c>
      <c r="AB202">
        <v>13.5</v>
      </c>
      <c r="AC202" s="78">
        <v>13.5</v>
      </c>
      <c r="AD202" s="77">
        <v>12.6</v>
      </c>
      <c r="AE202">
        <v>12.6</v>
      </c>
      <c r="AF202">
        <v>12.6</v>
      </c>
      <c r="AG202">
        <v>12.6</v>
      </c>
      <c r="AH202">
        <v>12.6</v>
      </c>
      <c r="AI202">
        <v>12.6</v>
      </c>
      <c r="AJ202" s="78">
        <v>12.6</v>
      </c>
      <c r="AK202" s="78">
        <v>12.6</v>
      </c>
      <c r="AL202" s="78">
        <v>12.6</v>
      </c>
      <c r="AM202" s="78">
        <v>12.6</v>
      </c>
      <c r="AN202" s="78">
        <v>12.6</v>
      </c>
      <c r="AO202" s="78">
        <v>12.6</v>
      </c>
      <c r="AP202" s="78">
        <v>12.6</v>
      </c>
      <c r="AQ202" s="78">
        <v>12.6</v>
      </c>
      <c r="AR202" s="78">
        <v>12.6</v>
      </c>
      <c r="AS202" s="78">
        <v>12.6</v>
      </c>
      <c r="AT202" s="78">
        <v>12.6</v>
      </c>
      <c r="AU202" s="78">
        <v>12.6</v>
      </c>
      <c r="AV202" s="78">
        <v>12.6</v>
      </c>
      <c r="AW202">
        <v>12.6</v>
      </c>
      <c r="AX202">
        <v>12.6</v>
      </c>
      <c r="AY202">
        <v>12.6</v>
      </c>
      <c r="AZ202">
        <v>12.6</v>
      </c>
      <c r="BA202">
        <v>12.6</v>
      </c>
      <c r="BB202">
        <v>12.6</v>
      </c>
      <c r="BC202">
        <v>12.6</v>
      </c>
      <c r="BD202">
        <v>12.6</v>
      </c>
      <c r="BE202">
        <v>12.6</v>
      </c>
      <c r="BF202">
        <v>12.6</v>
      </c>
      <c r="BG202">
        <v>12.6</v>
      </c>
      <c r="BH202" s="77">
        <v>12.8</v>
      </c>
      <c r="BI202">
        <v>12.8</v>
      </c>
      <c r="BJ202">
        <v>12.8</v>
      </c>
      <c r="BK202">
        <v>12.8</v>
      </c>
      <c r="BL202">
        <v>12.8</v>
      </c>
      <c r="BM202">
        <v>12.8</v>
      </c>
      <c r="BN202">
        <v>12.8</v>
      </c>
      <c r="BO202" s="79">
        <v>13.1</v>
      </c>
      <c r="BP202">
        <v>13.1</v>
      </c>
      <c r="BQ202">
        <v>13.1</v>
      </c>
      <c r="BR202">
        <v>13.1</v>
      </c>
      <c r="BS202">
        <v>13.1</v>
      </c>
      <c r="BT202" s="8">
        <v>14.6</v>
      </c>
      <c r="BU202">
        <v>14.6</v>
      </c>
      <c r="BV202">
        <v>14.6</v>
      </c>
      <c r="BW202">
        <v>14.6</v>
      </c>
      <c r="BX202">
        <v>14.6</v>
      </c>
      <c r="BY202">
        <v>14.6</v>
      </c>
      <c r="BZ202">
        <v>14.6</v>
      </c>
      <c r="CA202">
        <v>14.6</v>
      </c>
      <c r="CB202">
        <v>14.6</v>
      </c>
      <c r="CC202">
        <v>14.6</v>
      </c>
      <c r="CD202">
        <v>14.6</v>
      </c>
      <c r="CE202">
        <v>14.6</v>
      </c>
    </row>
    <row r="203" spans="1:83" ht="12.75">
      <c r="A203" s="68" t="s">
        <v>291</v>
      </c>
      <c r="B203" s="69" t="s">
        <v>793</v>
      </c>
      <c r="C203" s="69">
        <v>12.9</v>
      </c>
      <c r="D203" s="69">
        <v>12.9</v>
      </c>
      <c r="E203" s="69">
        <v>12.9</v>
      </c>
      <c r="F203" s="69">
        <v>12.9</v>
      </c>
      <c r="G203" s="69">
        <v>12.9</v>
      </c>
      <c r="H203" s="70">
        <v>13.5</v>
      </c>
      <c r="I203" s="69">
        <v>13.5</v>
      </c>
      <c r="J203" s="69">
        <v>13.5</v>
      </c>
      <c r="K203" s="69">
        <v>13.5</v>
      </c>
      <c r="L203" s="69">
        <v>13.5</v>
      </c>
      <c r="M203" s="69">
        <v>13.5</v>
      </c>
      <c r="N203" s="69">
        <v>13.5</v>
      </c>
      <c r="O203" s="69">
        <v>13.5</v>
      </c>
      <c r="P203" s="69">
        <v>13.5</v>
      </c>
      <c r="Q203" s="69">
        <v>13.5</v>
      </c>
      <c r="R203" s="69">
        <v>13.5</v>
      </c>
      <c r="S203" s="69">
        <v>13.5</v>
      </c>
      <c r="T203" s="69">
        <v>13.5</v>
      </c>
      <c r="U203" s="69">
        <v>13.5</v>
      </c>
      <c r="V203" s="69">
        <v>13.5</v>
      </c>
      <c r="W203" s="69">
        <v>13.5</v>
      </c>
      <c r="X203">
        <v>13.5</v>
      </c>
      <c r="Y203">
        <v>13.5</v>
      </c>
      <c r="Z203">
        <v>13.5</v>
      </c>
      <c r="AA203">
        <v>13.5</v>
      </c>
      <c r="AB203">
        <v>13.5</v>
      </c>
      <c r="AC203" s="78">
        <v>13.5</v>
      </c>
      <c r="AD203" s="77">
        <v>12.6</v>
      </c>
      <c r="AE203">
        <v>12.6</v>
      </c>
      <c r="AF203">
        <v>12.6</v>
      </c>
      <c r="AG203">
        <v>12.6</v>
      </c>
      <c r="AH203">
        <v>12.6</v>
      </c>
      <c r="AI203">
        <v>12.6</v>
      </c>
      <c r="AJ203" s="78">
        <v>12.6</v>
      </c>
      <c r="AK203" s="78">
        <v>12.6</v>
      </c>
      <c r="AL203" s="78">
        <v>12.6</v>
      </c>
      <c r="AM203" s="78">
        <v>12.6</v>
      </c>
      <c r="AN203" s="78">
        <v>12.6</v>
      </c>
      <c r="AO203" s="78">
        <v>12.6</v>
      </c>
      <c r="AP203" s="78">
        <v>12.6</v>
      </c>
      <c r="AQ203" s="78">
        <v>12.6</v>
      </c>
      <c r="AR203" s="78">
        <v>12.6</v>
      </c>
      <c r="AS203" s="78">
        <v>12.6</v>
      </c>
      <c r="AT203" s="78">
        <v>12.6</v>
      </c>
      <c r="AU203" s="78">
        <v>12.6</v>
      </c>
      <c r="AV203" s="78">
        <v>12.6</v>
      </c>
      <c r="AW203">
        <v>12.6</v>
      </c>
      <c r="AX203">
        <v>12.6</v>
      </c>
      <c r="AY203">
        <v>12.6</v>
      </c>
      <c r="AZ203">
        <v>12.6</v>
      </c>
      <c r="BA203">
        <v>12.6</v>
      </c>
      <c r="BB203">
        <v>12.6</v>
      </c>
      <c r="BC203">
        <v>12.6</v>
      </c>
      <c r="BD203">
        <v>12.6</v>
      </c>
      <c r="BE203">
        <v>12.6</v>
      </c>
      <c r="BF203">
        <v>12.6</v>
      </c>
      <c r="BG203">
        <v>12.6</v>
      </c>
      <c r="BH203" s="77">
        <v>12.8</v>
      </c>
      <c r="BI203">
        <v>12.8</v>
      </c>
      <c r="BJ203">
        <v>12.8</v>
      </c>
      <c r="BK203">
        <v>12.8</v>
      </c>
      <c r="BL203">
        <v>12.8</v>
      </c>
      <c r="BM203">
        <v>12.8</v>
      </c>
      <c r="BN203">
        <v>12.8</v>
      </c>
      <c r="BO203" s="77">
        <v>13.1</v>
      </c>
      <c r="BP203">
        <v>13.1</v>
      </c>
      <c r="BQ203">
        <v>13.1</v>
      </c>
      <c r="BR203">
        <v>13.1</v>
      </c>
      <c r="BS203">
        <v>13.1</v>
      </c>
      <c r="BT203" s="8">
        <v>14.6</v>
      </c>
      <c r="BU203">
        <v>14.6</v>
      </c>
      <c r="BV203">
        <v>14.6</v>
      </c>
      <c r="BW203">
        <v>14.6</v>
      </c>
      <c r="BX203">
        <v>14.6</v>
      </c>
      <c r="BY203">
        <v>14.6</v>
      </c>
      <c r="BZ203">
        <v>14.6</v>
      </c>
      <c r="CA203">
        <v>14.6</v>
      </c>
      <c r="CB203">
        <v>14.6</v>
      </c>
      <c r="CC203">
        <v>14.6</v>
      </c>
      <c r="CD203">
        <v>14.6</v>
      </c>
      <c r="CE203">
        <v>14.6</v>
      </c>
    </row>
    <row r="204" spans="1:83" ht="12.75">
      <c r="A204" s="7" t="s">
        <v>285</v>
      </c>
      <c r="B204" s="8" t="s">
        <v>286</v>
      </c>
      <c r="C204" s="8">
        <v>13.4</v>
      </c>
      <c r="D204" s="8">
        <v>13.4</v>
      </c>
      <c r="E204" s="8">
        <v>13.4</v>
      </c>
      <c r="F204" s="8">
        <v>13.4</v>
      </c>
      <c r="G204" s="8">
        <v>13.4</v>
      </c>
      <c r="H204" s="8">
        <v>13.4</v>
      </c>
      <c r="I204" s="8">
        <v>13.4</v>
      </c>
      <c r="J204" s="8">
        <v>13.4</v>
      </c>
      <c r="K204" s="8">
        <v>13.4</v>
      </c>
      <c r="L204" s="8">
        <v>13.4</v>
      </c>
      <c r="M204" s="8">
        <v>13.4</v>
      </c>
      <c r="N204" s="8">
        <v>13.4</v>
      </c>
      <c r="O204" s="8">
        <v>13.4</v>
      </c>
      <c r="P204" s="8">
        <v>13.4</v>
      </c>
      <c r="Q204" s="8">
        <v>13.4</v>
      </c>
      <c r="R204" s="8">
        <v>13.4</v>
      </c>
      <c r="S204" s="8">
        <v>13.4</v>
      </c>
      <c r="T204" s="8">
        <v>13.4</v>
      </c>
      <c r="U204" s="8">
        <v>13.4</v>
      </c>
      <c r="V204" s="8">
        <v>13.4</v>
      </c>
      <c r="W204" s="8">
        <v>13.4</v>
      </c>
      <c r="X204">
        <v>13.4</v>
      </c>
      <c r="Y204" s="8">
        <v>13.4</v>
      </c>
      <c r="Z204" s="64">
        <v>13.8</v>
      </c>
      <c r="AA204" s="8">
        <v>13.8</v>
      </c>
      <c r="AB204">
        <v>13.8</v>
      </c>
      <c r="AC204" s="78">
        <v>13.8</v>
      </c>
      <c r="AD204" s="77">
        <v>12.9</v>
      </c>
      <c r="AE204">
        <v>12.9</v>
      </c>
      <c r="AF204">
        <v>12.9</v>
      </c>
      <c r="AG204">
        <v>12.9</v>
      </c>
      <c r="AH204">
        <v>12.9</v>
      </c>
      <c r="AI204">
        <v>12.9</v>
      </c>
      <c r="AJ204">
        <v>12.9</v>
      </c>
      <c r="AK204">
        <v>12.9</v>
      </c>
      <c r="AL204">
        <v>12.9</v>
      </c>
      <c r="AM204">
        <v>12.9</v>
      </c>
      <c r="AN204">
        <v>12.9</v>
      </c>
      <c r="AO204">
        <v>12.9</v>
      </c>
      <c r="AP204">
        <v>12.9</v>
      </c>
      <c r="AQ204">
        <v>12.9</v>
      </c>
      <c r="AR204">
        <v>12.9</v>
      </c>
      <c r="AS204">
        <v>12.9</v>
      </c>
      <c r="AT204">
        <v>12.9</v>
      </c>
      <c r="AU204">
        <v>12.9</v>
      </c>
      <c r="AV204">
        <v>12.9</v>
      </c>
      <c r="AW204">
        <v>12.9</v>
      </c>
      <c r="AX204">
        <v>12.9</v>
      </c>
      <c r="AY204">
        <v>12.9</v>
      </c>
      <c r="AZ204">
        <v>12.9</v>
      </c>
      <c r="BA204">
        <v>12.9</v>
      </c>
      <c r="BB204">
        <v>12.9</v>
      </c>
      <c r="BC204">
        <v>12.9</v>
      </c>
      <c r="BD204">
        <v>12.9</v>
      </c>
      <c r="BE204">
        <v>12.9</v>
      </c>
      <c r="BF204">
        <v>12.9</v>
      </c>
      <c r="BG204">
        <v>12.9</v>
      </c>
      <c r="BH204">
        <v>12.9</v>
      </c>
      <c r="BI204" s="77">
        <v>13.5</v>
      </c>
      <c r="BJ204">
        <v>13.5</v>
      </c>
      <c r="BK204">
        <v>13.5</v>
      </c>
      <c r="BL204">
        <v>13.5</v>
      </c>
      <c r="BM204">
        <v>13.5</v>
      </c>
      <c r="BN204">
        <v>13.5</v>
      </c>
      <c r="BO204">
        <v>13.5</v>
      </c>
      <c r="BP204">
        <v>13.5</v>
      </c>
      <c r="BQ204">
        <v>13.5</v>
      </c>
      <c r="BR204">
        <v>13.5</v>
      </c>
      <c r="BS204">
        <v>13.5</v>
      </c>
      <c r="BT204" s="8">
        <v>14.6</v>
      </c>
      <c r="BU204">
        <v>14.6</v>
      </c>
      <c r="BV204">
        <v>14.6</v>
      </c>
      <c r="BW204">
        <v>14.6</v>
      </c>
      <c r="BX204">
        <v>14.6</v>
      </c>
      <c r="BY204">
        <v>14.6</v>
      </c>
      <c r="BZ204">
        <v>14.6</v>
      </c>
      <c r="CA204">
        <v>14.6</v>
      </c>
      <c r="CB204">
        <v>14.6</v>
      </c>
      <c r="CC204">
        <v>14.6</v>
      </c>
      <c r="CD204">
        <v>14.6</v>
      </c>
      <c r="CE204">
        <v>14.6</v>
      </c>
    </row>
    <row r="205" spans="1:85" ht="12.75">
      <c r="A205" s="68" t="s">
        <v>287</v>
      </c>
      <c r="B205" s="69" t="s">
        <v>288</v>
      </c>
      <c r="C205" s="69">
        <v>12.9</v>
      </c>
      <c r="D205" s="69">
        <v>12.9</v>
      </c>
      <c r="E205" s="69">
        <v>12.9</v>
      </c>
      <c r="F205" s="69">
        <v>12.9</v>
      </c>
      <c r="G205" s="69">
        <v>12.9</v>
      </c>
      <c r="H205" s="69">
        <v>12.9</v>
      </c>
      <c r="I205" s="70">
        <v>0</v>
      </c>
      <c r="J205" s="69">
        <v>0</v>
      </c>
      <c r="K205" s="69">
        <v>0</v>
      </c>
      <c r="L205" s="69">
        <v>0</v>
      </c>
      <c r="M205" s="69">
        <v>0</v>
      </c>
      <c r="N205" s="69">
        <v>0</v>
      </c>
      <c r="O205" s="69">
        <v>0</v>
      </c>
      <c r="P205" s="69">
        <v>0</v>
      </c>
      <c r="Q205" s="69">
        <v>0</v>
      </c>
      <c r="R205" s="69">
        <v>0</v>
      </c>
      <c r="S205" s="69">
        <v>0</v>
      </c>
      <c r="T205" s="69">
        <v>0</v>
      </c>
      <c r="U205" s="69">
        <v>0</v>
      </c>
      <c r="V205" s="69">
        <v>0</v>
      </c>
      <c r="W205" s="69">
        <v>0</v>
      </c>
      <c r="X205" s="69">
        <v>0</v>
      </c>
      <c r="Y205" s="69">
        <v>0</v>
      </c>
      <c r="Z205" s="69">
        <v>0</v>
      </c>
      <c r="AA205" s="69">
        <v>0</v>
      </c>
      <c r="AB205" s="69">
        <v>0</v>
      </c>
      <c r="AC205" s="69">
        <v>0</v>
      </c>
      <c r="AD205" s="69">
        <v>0</v>
      </c>
      <c r="AE205" s="69">
        <v>0</v>
      </c>
      <c r="AF205" s="69">
        <v>0</v>
      </c>
      <c r="AG205" s="69">
        <v>0</v>
      </c>
      <c r="AH205" s="69">
        <v>0</v>
      </c>
      <c r="AI205" s="69">
        <v>0</v>
      </c>
      <c r="AJ205" s="69">
        <v>0</v>
      </c>
      <c r="AK205" s="69">
        <v>0</v>
      </c>
      <c r="AL205" s="69">
        <v>0</v>
      </c>
      <c r="AM205" s="69">
        <v>0</v>
      </c>
      <c r="AN205" s="69">
        <v>0</v>
      </c>
      <c r="AO205" s="69">
        <v>0</v>
      </c>
      <c r="AP205" s="69">
        <v>0</v>
      </c>
      <c r="AQ205" s="69">
        <v>0</v>
      </c>
      <c r="AR205" s="69">
        <v>0</v>
      </c>
      <c r="AS205" s="69">
        <v>0</v>
      </c>
      <c r="AT205" s="69">
        <v>0</v>
      </c>
      <c r="AU205" s="69">
        <v>0</v>
      </c>
      <c r="AV205" s="69">
        <v>0</v>
      </c>
      <c r="AW205" s="69">
        <v>0</v>
      </c>
      <c r="AX205" s="69">
        <v>0</v>
      </c>
      <c r="AY205" s="69">
        <v>0</v>
      </c>
      <c r="AZ205" s="69">
        <v>0</v>
      </c>
      <c r="BA205" s="69">
        <v>0</v>
      </c>
      <c r="BB205" s="69">
        <v>0</v>
      </c>
      <c r="BC205" s="69">
        <v>0</v>
      </c>
      <c r="BD205" s="69">
        <v>0</v>
      </c>
      <c r="BE205" s="69">
        <v>0</v>
      </c>
      <c r="BF205" s="69">
        <v>0</v>
      </c>
      <c r="BG205" s="69">
        <v>0</v>
      </c>
      <c r="BH205" s="69">
        <v>0</v>
      </c>
      <c r="BI205" s="69">
        <v>0</v>
      </c>
      <c r="BJ205" s="69">
        <v>0</v>
      </c>
      <c r="BK205" s="69">
        <v>0</v>
      </c>
      <c r="BL205" s="69">
        <v>0</v>
      </c>
      <c r="BM205" s="69">
        <v>0</v>
      </c>
      <c r="BN205" s="69">
        <v>0</v>
      </c>
      <c r="BO205" s="69">
        <v>0</v>
      </c>
      <c r="BP205" s="69">
        <v>0</v>
      </c>
      <c r="BQ205" s="69">
        <v>0</v>
      </c>
      <c r="BR205" s="69">
        <v>0</v>
      </c>
      <c r="BS205" s="69">
        <v>0</v>
      </c>
      <c r="BT205" s="8">
        <v>0</v>
      </c>
      <c r="BU205" s="69">
        <v>0</v>
      </c>
      <c r="BV205" s="69">
        <v>0</v>
      </c>
      <c r="BW205" s="69">
        <v>0</v>
      </c>
      <c r="BX205" s="69">
        <v>0</v>
      </c>
      <c r="BY205" s="69">
        <v>0</v>
      </c>
      <c r="BZ205" s="69">
        <v>0</v>
      </c>
      <c r="CA205" s="69">
        <v>0</v>
      </c>
      <c r="CB205" s="69">
        <v>0</v>
      </c>
      <c r="CC205" s="69">
        <v>0</v>
      </c>
      <c r="CD205" s="69">
        <v>0</v>
      </c>
      <c r="CE205" s="69">
        <v>0</v>
      </c>
      <c r="CF205" t="s">
        <v>780</v>
      </c>
      <c r="CG205" s="65" t="s">
        <v>791</v>
      </c>
    </row>
    <row r="206" spans="1:85" ht="12.75">
      <c r="A206" s="68" t="s">
        <v>289</v>
      </c>
      <c r="B206" s="69" t="s">
        <v>290</v>
      </c>
      <c r="C206" s="69">
        <v>12.9</v>
      </c>
      <c r="D206" s="69">
        <v>12.9</v>
      </c>
      <c r="E206" s="69">
        <v>12.9</v>
      </c>
      <c r="F206" s="69">
        <v>12.9</v>
      </c>
      <c r="G206" s="69">
        <v>12.9</v>
      </c>
      <c r="H206" s="69">
        <v>12.9</v>
      </c>
      <c r="I206" s="70">
        <v>0</v>
      </c>
      <c r="J206" s="69">
        <v>0</v>
      </c>
      <c r="K206" s="69">
        <v>0</v>
      </c>
      <c r="L206" s="69">
        <v>0</v>
      </c>
      <c r="M206" s="69">
        <v>0</v>
      </c>
      <c r="N206" s="69">
        <v>0</v>
      </c>
      <c r="O206" s="69">
        <v>0</v>
      </c>
      <c r="P206" s="69">
        <v>0</v>
      </c>
      <c r="Q206" s="69">
        <v>0</v>
      </c>
      <c r="R206" s="69">
        <v>0</v>
      </c>
      <c r="S206" s="69">
        <v>0</v>
      </c>
      <c r="T206" s="69">
        <v>0</v>
      </c>
      <c r="U206" s="69">
        <v>0</v>
      </c>
      <c r="V206" s="69">
        <v>0</v>
      </c>
      <c r="W206" s="69">
        <v>0</v>
      </c>
      <c r="X206" s="69">
        <v>0</v>
      </c>
      <c r="Y206" s="69">
        <v>0</v>
      </c>
      <c r="Z206" s="69">
        <v>0</v>
      </c>
      <c r="AA206" s="69">
        <v>0</v>
      </c>
      <c r="AB206" s="69">
        <v>0</v>
      </c>
      <c r="AC206" s="69">
        <v>0</v>
      </c>
      <c r="AD206" s="69">
        <v>0</v>
      </c>
      <c r="AE206" s="69">
        <v>0</v>
      </c>
      <c r="AF206" s="69">
        <v>0</v>
      </c>
      <c r="AG206" s="69">
        <v>0</v>
      </c>
      <c r="AH206" s="69">
        <v>0</v>
      </c>
      <c r="AI206" s="69">
        <v>0</v>
      </c>
      <c r="AJ206" s="69">
        <v>0</v>
      </c>
      <c r="AK206" s="69">
        <v>0</v>
      </c>
      <c r="AL206" s="69">
        <v>0</v>
      </c>
      <c r="AM206" s="69">
        <v>0</v>
      </c>
      <c r="AN206" s="69">
        <v>0</v>
      </c>
      <c r="AO206" s="69">
        <v>0</v>
      </c>
      <c r="AP206" s="69">
        <v>0</v>
      </c>
      <c r="AQ206" s="69">
        <v>0</v>
      </c>
      <c r="AR206" s="69">
        <v>0</v>
      </c>
      <c r="AS206" s="69">
        <v>0</v>
      </c>
      <c r="AT206" s="69">
        <v>0</v>
      </c>
      <c r="AU206" s="69">
        <v>0</v>
      </c>
      <c r="AV206" s="69">
        <v>0</v>
      </c>
      <c r="AW206" s="69">
        <v>0</v>
      </c>
      <c r="AX206" s="69">
        <v>0</v>
      </c>
      <c r="AY206" s="69">
        <v>0</v>
      </c>
      <c r="AZ206" s="69">
        <v>0</v>
      </c>
      <c r="BA206" s="69">
        <v>0</v>
      </c>
      <c r="BB206" s="69">
        <v>0</v>
      </c>
      <c r="BC206" s="69">
        <v>0</v>
      </c>
      <c r="BD206" s="69">
        <v>0</v>
      </c>
      <c r="BE206" s="69">
        <v>0</v>
      </c>
      <c r="BF206" s="69">
        <v>0</v>
      </c>
      <c r="BG206" s="69">
        <v>0</v>
      </c>
      <c r="BH206" s="69">
        <v>0</v>
      </c>
      <c r="BI206" s="69">
        <v>0</v>
      </c>
      <c r="BJ206" s="69">
        <v>0</v>
      </c>
      <c r="BK206" s="69">
        <v>0</v>
      </c>
      <c r="BL206" s="69">
        <v>0</v>
      </c>
      <c r="BM206" s="69">
        <v>0</v>
      </c>
      <c r="BN206" s="69">
        <v>0</v>
      </c>
      <c r="BO206" s="69">
        <v>0</v>
      </c>
      <c r="BP206" s="69">
        <v>0</v>
      </c>
      <c r="BQ206" s="69">
        <v>0</v>
      </c>
      <c r="BR206" s="69">
        <v>0</v>
      </c>
      <c r="BS206" s="69">
        <v>0</v>
      </c>
      <c r="BT206" s="8">
        <v>0</v>
      </c>
      <c r="BU206" s="69">
        <v>0</v>
      </c>
      <c r="BV206" s="69">
        <v>0</v>
      </c>
      <c r="BW206" s="69">
        <v>0</v>
      </c>
      <c r="BX206" s="69">
        <v>0</v>
      </c>
      <c r="BY206" s="69">
        <v>0</v>
      </c>
      <c r="BZ206" s="69">
        <v>0</v>
      </c>
      <c r="CA206" s="69">
        <v>0</v>
      </c>
      <c r="CB206" s="69">
        <v>0</v>
      </c>
      <c r="CC206" s="69">
        <v>0</v>
      </c>
      <c r="CD206" s="69">
        <v>0</v>
      </c>
      <c r="CE206" s="69">
        <v>0</v>
      </c>
      <c r="CF206" t="s">
        <v>780</v>
      </c>
      <c r="CG206" s="65" t="s">
        <v>792</v>
      </c>
    </row>
    <row r="207" spans="1:83" ht="12.75">
      <c r="A207" s="7" t="s">
        <v>294</v>
      </c>
      <c r="B207" s="8" t="s">
        <v>295</v>
      </c>
      <c r="C207" s="8">
        <v>13.3</v>
      </c>
      <c r="D207" s="8">
        <v>13.3</v>
      </c>
      <c r="E207" s="8">
        <v>13.3</v>
      </c>
      <c r="F207" s="8">
        <v>13.3</v>
      </c>
      <c r="G207" s="8">
        <v>13.3</v>
      </c>
      <c r="H207" s="64">
        <v>13.9</v>
      </c>
      <c r="I207" s="8">
        <v>13.9</v>
      </c>
      <c r="J207" s="8">
        <v>13.9</v>
      </c>
      <c r="K207" s="8">
        <v>13.9</v>
      </c>
      <c r="L207" s="8">
        <v>13.9</v>
      </c>
      <c r="M207" s="8">
        <v>13.9</v>
      </c>
      <c r="N207" s="8">
        <v>13.9</v>
      </c>
      <c r="O207" s="8">
        <v>13.9</v>
      </c>
      <c r="P207" s="8">
        <v>13.9</v>
      </c>
      <c r="Q207" s="8">
        <v>13.9</v>
      </c>
      <c r="R207" s="8">
        <v>13.9</v>
      </c>
      <c r="S207" s="8">
        <v>13.9</v>
      </c>
      <c r="T207" s="8">
        <v>13.9</v>
      </c>
      <c r="U207" s="8">
        <v>13.9</v>
      </c>
      <c r="V207" s="8">
        <v>13.9</v>
      </c>
      <c r="W207" s="8">
        <v>13.9</v>
      </c>
      <c r="X207">
        <v>13.9</v>
      </c>
      <c r="Y207">
        <v>13.9</v>
      </c>
      <c r="Z207">
        <v>13.9</v>
      </c>
      <c r="AA207">
        <v>13.9</v>
      </c>
      <c r="AB207">
        <v>13.9</v>
      </c>
      <c r="AC207" s="78">
        <v>13.9</v>
      </c>
      <c r="AD207" s="77">
        <v>13</v>
      </c>
      <c r="AE207">
        <v>13</v>
      </c>
      <c r="AF207">
        <v>13</v>
      </c>
      <c r="AG207">
        <v>13</v>
      </c>
      <c r="AH207">
        <v>13</v>
      </c>
      <c r="AI207">
        <v>13</v>
      </c>
      <c r="AJ207">
        <v>13</v>
      </c>
      <c r="AK207">
        <v>13</v>
      </c>
      <c r="AL207">
        <v>13</v>
      </c>
      <c r="AM207">
        <v>13</v>
      </c>
      <c r="AN207">
        <v>13</v>
      </c>
      <c r="AO207">
        <v>13</v>
      </c>
      <c r="AP207">
        <v>13</v>
      </c>
      <c r="AQ207">
        <v>13</v>
      </c>
      <c r="AR207">
        <v>13</v>
      </c>
      <c r="AS207">
        <v>13</v>
      </c>
      <c r="AT207">
        <v>13</v>
      </c>
      <c r="AU207">
        <v>13</v>
      </c>
      <c r="AV207" s="77">
        <v>13.5</v>
      </c>
      <c r="AW207">
        <v>13.5</v>
      </c>
      <c r="AX207">
        <v>13.5</v>
      </c>
      <c r="AY207">
        <v>13.5</v>
      </c>
      <c r="AZ207">
        <v>13.5</v>
      </c>
      <c r="BA207">
        <v>13.5</v>
      </c>
      <c r="BB207">
        <v>13.5</v>
      </c>
      <c r="BC207">
        <v>13.5</v>
      </c>
      <c r="BD207">
        <v>13.5</v>
      </c>
      <c r="BE207">
        <v>13.5</v>
      </c>
      <c r="BF207">
        <v>13.5</v>
      </c>
      <c r="BG207">
        <v>13.5</v>
      </c>
      <c r="BH207">
        <v>13.5</v>
      </c>
      <c r="BI207">
        <v>13.5</v>
      </c>
      <c r="BJ207">
        <v>13.5</v>
      </c>
      <c r="BK207">
        <v>13.5</v>
      </c>
      <c r="BL207">
        <v>13.5</v>
      </c>
      <c r="BM207">
        <v>13.5</v>
      </c>
      <c r="BN207">
        <v>13.5</v>
      </c>
      <c r="BO207">
        <v>13.5</v>
      </c>
      <c r="BP207">
        <v>13.5</v>
      </c>
      <c r="BQ207">
        <v>13.5</v>
      </c>
      <c r="BR207">
        <v>13.5</v>
      </c>
      <c r="BS207">
        <v>13.5</v>
      </c>
      <c r="BT207" s="8">
        <v>14.6</v>
      </c>
      <c r="BU207">
        <v>14.6</v>
      </c>
      <c r="BV207">
        <v>14.6</v>
      </c>
      <c r="BW207">
        <v>14.6</v>
      </c>
      <c r="BX207">
        <v>14.6</v>
      </c>
      <c r="BY207">
        <v>14.6</v>
      </c>
      <c r="BZ207">
        <v>14.6</v>
      </c>
      <c r="CA207">
        <v>14.6</v>
      </c>
      <c r="CB207">
        <v>14.6</v>
      </c>
      <c r="CC207">
        <v>14.6</v>
      </c>
      <c r="CD207">
        <v>14.6</v>
      </c>
      <c r="CE207">
        <v>14.6</v>
      </c>
    </row>
    <row r="208" spans="1:85" ht="12.75">
      <c r="A208" s="68" t="s">
        <v>296</v>
      </c>
      <c r="B208" s="69" t="s">
        <v>827</v>
      </c>
      <c r="C208" s="69">
        <v>12.3</v>
      </c>
      <c r="D208" s="69">
        <v>12.3</v>
      </c>
      <c r="E208" s="69">
        <v>12.3</v>
      </c>
      <c r="F208" s="69">
        <v>12.3</v>
      </c>
      <c r="G208" s="69">
        <v>12.3</v>
      </c>
      <c r="H208" s="69">
        <v>12.3</v>
      </c>
      <c r="I208" s="69">
        <v>12.3</v>
      </c>
      <c r="J208" s="69">
        <v>12.3</v>
      </c>
      <c r="K208" s="69">
        <v>12.3</v>
      </c>
      <c r="L208" s="70">
        <v>12.7</v>
      </c>
      <c r="M208" s="69">
        <v>12.7</v>
      </c>
      <c r="N208" s="69">
        <v>12.7</v>
      </c>
      <c r="O208" s="69">
        <v>12.7</v>
      </c>
      <c r="P208" s="69">
        <v>12.7</v>
      </c>
      <c r="Q208" s="69">
        <v>12.7</v>
      </c>
      <c r="R208" s="69">
        <v>12.7</v>
      </c>
      <c r="S208" s="69">
        <v>12.7</v>
      </c>
      <c r="T208" s="70">
        <v>13.2</v>
      </c>
      <c r="U208" s="69">
        <v>13.2</v>
      </c>
      <c r="V208" s="69">
        <v>13.2</v>
      </c>
      <c r="W208" s="69">
        <v>13.2</v>
      </c>
      <c r="X208">
        <v>13.2</v>
      </c>
      <c r="Y208">
        <v>13.2</v>
      </c>
      <c r="Z208">
        <v>13.2</v>
      </c>
      <c r="AA208">
        <v>13.2</v>
      </c>
      <c r="AB208">
        <v>13.2</v>
      </c>
      <c r="AC208" s="78">
        <v>13.2</v>
      </c>
      <c r="AD208" s="77">
        <v>12.3</v>
      </c>
      <c r="AE208">
        <v>12.3</v>
      </c>
      <c r="AF208">
        <v>12.3</v>
      </c>
      <c r="AG208">
        <v>12.3</v>
      </c>
      <c r="AH208">
        <v>12.3</v>
      </c>
      <c r="AI208">
        <v>12.3</v>
      </c>
      <c r="AJ208" s="77">
        <v>12.7</v>
      </c>
      <c r="AK208">
        <v>12.7</v>
      </c>
      <c r="AL208">
        <v>12.7</v>
      </c>
      <c r="AM208">
        <v>12.7</v>
      </c>
      <c r="AN208">
        <v>12.7</v>
      </c>
      <c r="AO208">
        <v>12.7</v>
      </c>
      <c r="AP208">
        <v>12.7</v>
      </c>
      <c r="AQ208">
        <v>12.7</v>
      </c>
      <c r="AR208">
        <v>12.7</v>
      </c>
      <c r="AS208">
        <v>12.7</v>
      </c>
      <c r="AT208">
        <v>12.7</v>
      </c>
      <c r="AU208">
        <v>12.7</v>
      </c>
      <c r="AV208" s="77">
        <v>13.7</v>
      </c>
      <c r="AW208">
        <v>13.7</v>
      </c>
      <c r="AX208">
        <v>13.7</v>
      </c>
      <c r="AY208">
        <v>13.7</v>
      </c>
      <c r="AZ208">
        <v>13.7</v>
      </c>
      <c r="BA208">
        <v>13.7</v>
      </c>
      <c r="BB208" s="77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 s="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 t="s">
        <v>780</v>
      </c>
      <c r="CG208" t="s">
        <v>967</v>
      </c>
    </row>
    <row r="209" spans="1:83" ht="12.75">
      <c r="A209" s="68" t="s">
        <v>257</v>
      </c>
      <c r="B209" s="69" t="s">
        <v>921</v>
      </c>
      <c r="C209" s="69">
        <v>11.5</v>
      </c>
      <c r="D209" s="69">
        <v>11.5</v>
      </c>
      <c r="E209" s="69">
        <v>11.5</v>
      </c>
      <c r="F209" s="69">
        <v>11.5</v>
      </c>
      <c r="G209" s="69">
        <v>11.5</v>
      </c>
      <c r="H209" s="69">
        <v>11.5</v>
      </c>
      <c r="I209" s="69">
        <v>11.5</v>
      </c>
      <c r="J209" s="69">
        <v>11.5</v>
      </c>
      <c r="K209" s="69">
        <v>11.5</v>
      </c>
      <c r="L209" s="69">
        <v>11.5</v>
      </c>
      <c r="M209" s="69">
        <v>11.5</v>
      </c>
      <c r="N209" s="69">
        <v>11.5</v>
      </c>
      <c r="O209" s="69">
        <v>11.5</v>
      </c>
      <c r="P209" s="69">
        <v>11.5</v>
      </c>
      <c r="Q209" s="69">
        <v>11.5</v>
      </c>
      <c r="R209" s="69">
        <v>11.5</v>
      </c>
      <c r="S209" s="69">
        <v>11.5</v>
      </c>
      <c r="T209" s="69">
        <v>11.5</v>
      </c>
      <c r="U209" s="69">
        <v>11.5</v>
      </c>
      <c r="V209" s="69">
        <v>11.5</v>
      </c>
      <c r="W209" s="69">
        <v>11.5</v>
      </c>
      <c r="X209">
        <v>11.5</v>
      </c>
      <c r="Y209">
        <v>11.5</v>
      </c>
      <c r="Z209">
        <v>11.5</v>
      </c>
      <c r="AA209">
        <v>11.5</v>
      </c>
      <c r="AB209">
        <v>11.5</v>
      </c>
      <c r="AC209">
        <v>11.5</v>
      </c>
      <c r="AD209" s="77">
        <v>10.6</v>
      </c>
      <c r="AE209">
        <v>10.6</v>
      </c>
      <c r="AF209">
        <v>10.6</v>
      </c>
      <c r="AG209">
        <v>10.6</v>
      </c>
      <c r="AH209">
        <v>10.6</v>
      </c>
      <c r="AI209">
        <v>10.6</v>
      </c>
      <c r="AJ209" s="79">
        <v>12.5</v>
      </c>
      <c r="AK209" s="78">
        <v>12.5</v>
      </c>
      <c r="AL209" s="78">
        <v>12.5</v>
      </c>
      <c r="AM209" s="78">
        <v>12.5</v>
      </c>
      <c r="AN209" s="78">
        <v>12.5</v>
      </c>
      <c r="AO209" s="78">
        <v>12.5</v>
      </c>
      <c r="AP209" s="78">
        <v>12.5</v>
      </c>
      <c r="AQ209" s="78">
        <v>12.5</v>
      </c>
      <c r="AR209" s="78">
        <v>12.5</v>
      </c>
      <c r="AS209" s="78">
        <v>12.5</v>
      </c>
      <c r="AT209" s="78">
        <v>12.5</v>
      </c>
      <c r="AU209" s="78">
        <v>12.5</v>
      </c>
      <c r="AV209" s="78">
        <v>12.5</v>
      </c>
      <c r="AW209">
        <v>12.5</v>
      </c>
      <c r="AX209">
        <v>12.5</v>
      </c>
      <c r="AY209">
        <v>12.5</v>
      </c>
      <c r="AZ209">
        <v>12.5</v>
      </c>
      <c r="BA209">
        <v>12.5</v>
      </c>
      <c r="BB209">
        <v>12.5</v>
      </c>
      <c r="BC209">
        <v>12.5</v>
      </c>
      <c r="BD209">
        <v>12.5</v>
      </c>
      <c r="BE209">
        <v>12.5</v>
      </c>
      <c r="BF209">
        <v>12.5</v>
      </c>
      <c r="BG209">
        <v>12.5</v>
      </c>
      <c r="BH209">
        <v>12.5</v>
      </c>
      <c r="BI209">
        <v>12.5</v>
      </c>
      <c r="BJ209">
        <v>12.5</v>
      </c>
      <c r="BK209">
        <v>12.5</v>
      </c>
      <c r="BL209">
        <v>12.5</v>
      </c>
      <c r="BM209">
        <v>12.5</v>
      </c>
      <c r="BN209">
        <v>12.5</v>
      </c>
      <c r="BO209">
        <v>12.5</v>
      </c>
      <c r="BP209">
        <v>12.5</v>
      </c>
      <c r="BQ209">
        <v>12.5</v>
      </c>
      <c r="BR209">
        <v>12.5</v>
      </c>
      <c r="BS209">
        <v>12.5</v>
      </c>
      <c r="BT209" s="8">
        <v>14.6</v>
      </c>
      <c r="BU209">
        <v>14.6</v>
      </c>
      <c r="BV209">
        <v>14.6</v>
      </c>
      <c r="BW209">
        <v>14.6</v>
      </c>
      <c r="BX209">
        <v>14.6</v>
      </c>
      <c r="BY209">
        <v>14.6</v>
      </c>
      <c r="BZ209">
        <v>14.6</v>
      </c>
      <c r="CA209">
        <v>14.6</v>
      </c>
      <c r="CB209">
        <v>14.6</v>
      </c>
      <c r="CC209">
        <v>14.6</v>
      </c>
      <c r="CD209">
        <v>14.6</v>
      </c>
      <c r="CE209">
        <v>14.6</v>
      </c>
    </row>
    <row r="210" spans="1:83" ht="12.75">
      <c r="A210" s="7" t="s">
        <v>258</v>
      </c>
      <c r="B210" s="8" t="s">
        <v>922</v>
      </c>
      <c r="C210" s="8">
        <v>11.5</v>
      </c>
      <c r="D210" s="8">
        <v>11.5</v>
      </c>
      <c r="E210" s="8">
        <v>11.5</v>
      </c>
      <c r="F210" s="8">
        <v>11.5</v>
      </c>
      <c r="G210" s="8">
        <v>11.5</v>
      </c>
      <c r="H210" s="8">
        <v>11.5</v>
      </c>
      <c r="I210" s="8">
        <v>11.5</v>
      </c>
      <c r="J210" s="8">
        <v>11.5</v>
      </c>
      <c r="K210" s="8">
        <v>11.5</v>
      </c>
      <c r="L210" s="8">
        <v>11.5</v>
      </c>
      <c r="M210" s="8">
        <v>11.5</v>
      </c>
      <c r="N210" s="8">
        <v>11.5</v>
      </c>
      <c r="O210" s="8">
        <v>11.5</v>
      </c>
      <c r="P210" s="8">
        <v>11.5</v>
      </c>
      <c r="Q210" s="8">
        <v>11.5</v>
      </c>
      <c r="R210" s="8">
        <v>11.5</v>
      </c>
      <c r="S210" s="8">
        <v>11.5</v>
      </c>
      <c r="T210" s="8">
        <v>11.5</v>
      </c>
      <c r="U210" s="8">
        <v>11.5</v>
      </c>
      <c r="V210" s="8">
        <v>11.5</v>
      </c>
      <c r="W210" s="8">
        <v>11.5</v>
      </c>
      <c r="X210">
        <v>11.5</v>
      </c>
      <c r="Y210">
        <v>11.5</v>
      </c>
      <c r="Z210">
        <v>11.5</v>
      </c>
      <c r="AA210">
        <v>11.5</v>
      </c>
      <c r="AB210">
        <v>11.5</v>
      </c>
      <c r="AC210">
        <v>11.5</v>
      </c>
      <c r="AD210" s="77">
        <v>10.6</v>
      </c>
      <c r="AE210">
        <v>10.6</v>
      </c>
      <c r="AF210">
        <v>10.6</v>
      </c>
      <c r="AG210">
        <v>10.6</v>
      </c>
      <c r="AH210">
        <v>10.6</v>
      </c>
      <c r="AI210">
        <v>10.6</v>
      </c>
      <c r="AJ210" s="79">
        <v>12.5</v>
      </c>
      <c r="AK210" s="78">
        <v>12.5</v>
      </c>
      <c r="AL210" s="78">
        <v>12.5</v>
      </c>
      <c r="AM210" s="78">
        <v>12.5</v>
      </c>
      <c r="AN210" s="78">
        <v>12.5</v>
      </c>
      <c r="AO210" s="78">
        <v>12.5</v>
      </c>
      <c r="AP210" s="78">
        <v>12.5</v>
      </c>
      <c r="AQ210" s="78">
        <v>12.5</v>
      </c>
      <c r="AR210" s="78">
        <v>12.5</v>
      </c>
      <c r="AS210" s="78">
        <v>12.5</v>
      </c>
      <c r="AT210" s="78">
        <v>12.5</v>
      </c>
      <c r="AU210" s="78">
        <v>12.5</v>
      </c>
      <c r="AV210" s="78">
        <v>12.5</v>
      </c>
      <c r="AW210">
        <v>12.5</v>
      </c>
      <c r="AX210">
        <v>12.5</v>
      </c>
      <c r="AY210">
        <v>12.5</v>
      </c>
      <c r="AZ210">
        <v>12.5</v>
      </c>
      <c r="BA210">
        <v>12.5</v>
      </c>
      <c r="BB210">
        <v>12.5</v>
      </c>
      <c r="BC210">
        <v>12.5</v>
      </c>
      <c r="BD210">
        <v>12.5</v>
      </c>
      <c r="BE210">
        <v>12.5</v>
      </c>
      <c r="BF210">
        <v>12.5</v>
      </c>
      <c r="BG210">
        <v>12.5</v>
      </c>
      <c r="BH210">
        <v>12.5</v>
      </c>
      <c r="BI210">
        <v>12.5</v>
      </c>
      <c r="BJ210">
        <v>12.5</v>
      </c>
      <c r="BK210">
        <v>12.5</v>
      </c>
      <c r="BL210">
        <v>12.5</v>
      </c>
      <c r="BM210">
        <v>12.5</v>
      </c>
      <c r="BN210">
        <v>12.5</v>
      </c>
      <c r="BO210">
        <v>12.5</v>
      </c>
      <c r="BP210">
        <v>12.5</v>
      </c>
      <c r="BQ210">
        <v>12.5</v>
      </c>
      <c r="BR210">
        <v>12.5</v>
      </c>
      <c r="BS210">
        <v>12.5</v>
      </c>
      <c r="BT210" s="8">
        <v>14.6</v>
      </c>
      <c r="BU210">
        <v>14.6</v>
      </c>
      <c r="BV210">
        <v>14.6</v>
      </c>
      <c r="BW210">
        <v>14.6</v>
      </c>
      <c r="BX210">
        <v>14.6</v>
      </c>
      <c r="BY210">
        <v>14.6</v>
      </c>
      <c r="BZ210">
        <v>14.6</v>
      </c>
      <c r="CA210">
        <v>14.6</v>
      </c>
      <c r="CB210">
        <v>14.6</v>
      </c>
      <c r="CC210">
        <v>14.6</v>
      </c>
      <c r="CD210">
        <v>14.6</v>
      </c>
      <c r="CE210">
        <v>14.6</v>
      </c>
    </row>
    <row r="211" spans="1:83" ht="12.75">
      <c r="A211" s="68" t="s">
        <v>297</v>
      </c>
      <c r="B211" s="69" t="s">
        <v>298</v>
      </c>
      <c r="C211" s="69">
        <v>12.5</v>
      </c>
      <c r="D211" s="69">
        <v>12.5</v>
      </c>
      <c r="E211" s="69">
        <v>12.5</v>
      </c>
      <c r="F211" s="69">
        <v>12.5</v>
      </c>
      <c r="G211" s="69">
        <v>12.5</v>
      </c>
      <c r="H211" s="69">
        <v>12.5</v>
      </c>
      <c r="I211" s="69">
        <v>12.5</v>
      </c>
      <c r="J211" s="69">
        <v>12.5</v>
      </c>
      <c r="K211" s="69">
        <v>12.5</v>
      </c>
      <c r="L211" s="70">
        <v>13.6</v>
      </c>
      <c r="M211" s="69">
        <v>13.6</v>
      </c>
      <c r="N211" s="69">
        <v>13.6</v>
      </c>
      <c r="O211" s="69">
        <v>13.6</v>
      </c>
      <c r="P211" s="69">
        <v>13.6</v>
      </c>
      <c r="Q211" s="69">
        <v>13.6</v>
      </c>
      <c r="R211" s="69">
        <v>13.6</v>
      </c>
      <c r="S211" s="69">
        <v>13.6</v>
      </c>
      <c r="T211" s="69">
        <v>13.6</v>
      </c>
      <c r="U211" s="69">
        <v>13.6</v>
      </c>
      <c r="V211" s="69">
        <v>13.6</v>
      </c>
      <c r="W211" s="69">
        <v>13.6</v>
      </c>
      <c r="X211">
        <v>13.6</v>
      </c>
      <c r="Y211">
        <v>13.6</v>
      </c>
      <c r="Z211">
        <v>13.6</v>
      </c>
      <c r="AA211">
        <v>13.6</v>
      </c>
      <c r="AB211">
        <v>13.6</v>
      </c>
      <c r="AC211">
        <v>13.6</v>
      </c>
      <c r="AD211" s="77">
        <v>12.7</v>
      </c>
      <c r="AE211">
        <v>12.7</v>
      </c>
      <c r="AF211">
        <v>12.7</v>
      </c>
      <c r="AG211">
        <v>12.7</v>
      </c>
      <c r="AH211">
        <v>12.7</v>
      </c>
      <c r="AI211">
        <v>12.7</v>
      </c>
      <c r="AJ211">
        <v>12.7</v>
      </c>
      <c r="AK211">
        <v>12.7</v>
      </c>
      <c r="AL211">
        <v>12.7</v>
      </c>
      <c r="AM211">
        <v>12.7</v>
      </c>
      <c r="AN211">
        <v>12.7</v>
      </c>
      <c r="AO211">
        <v>12.7</v>
      </c>
      <c r="AP211">
        <v>12.7</v>
      </c>
      <c r="AQ211">
        <v>12.7</v>
      </c>
      <c r="AR211">
        <v>12.7</v>
      </c>
      <c r="AS211">
        <v>12.7</v>
      </c>
      <c r="AT211">
        <v>12.7</v>
      </c>
      <c r="AU211">
        <v>12.7</v>
      </c>
      <c r="AV211" s="77">
        <v>13</v>
      </c>
      <c r="AW211">
        <v>13</v>
      </c>
      <c r="AX211">
        <v>13</v>
      </c>
      <c r="AY211">
        <v>13</v>
      </c>
      <c r="AZ211">
        <v>13</v>
      </c>
      <c r="BA211">
        <v>13</v>
      </c>
      <c r="BB211">
        <v>13</v>
      </c>
      <c r="BC211">
        <v>13</v>
      </c>
      <c r="BD211">
        <v>13</v>
      </c>
      <c r="BE211">
        <v>13</v>
      </c>
      <c r="BF211">
        <v>13</v>
      </c>
      <c r="BG211">
        <v>13</v>
      </c>
      <c r="BH211">
        <v>13</v>
      </c>
      <c r="BI211" s="77">
        <v>13.5</v>
      </c>
      <c r="BJ211">
        <v>13.5</v>
      </c>
      <c r="BK211">
        <v>13.5</v>
      </c>
      <c r="BL211">
        <v>13.5</v>
      </c>
      <c r="BM211">
        <v>13.5</v>
      </c>
      <c r="BN211">
        <v>13.5</v>
      </c>
      <c r="BO211">
        <v>13.5</v>
      </c>
      <c r="BP211">
        <v>13.5</v>
      </c>
      <c r="BQ211">
        <v>13.5</v>
      </c>
      <c r="BR211">
        <v>13.5</v>
      </c>
      <c r="BS211">
        <v>13.5</v>
      </c>
      <c r="BT211" s="8">
        <v>14.6</v>
      </c>
      <c r="BU211">
        <v>14.6</v>
      </c>
      <c r="BV211">
        <v>14.6</v>
      </c>
      <c r="BW211">
        <v>14.6</v>
      </c>
      <c r="BX211">
        <v>14.6</v>
      </c>
      <c r="BY211">
        <v>14.6</v>
      </c>
      <c r="BZ211">
        <v>14.6</v>
      </c>
      <c r="CA211">
        <v>14.6</v>
      </c>
      <c r="CB211">
        <v>14.6</v>
      </c>
      <c r="CC211">
        <v>14.6</v>
      </c>
      <c r="CD211">
        <v>14.6</v>
      </c>
      <c r="CE211">
        <v>14.6</v>
      </c>
    </row>
    <row r="212" spans="1:83" ht="12.75">
      <c r="A212" s="68" t="s">
        <v>299</v>
      </c>
      <c r="B212" s="69" t="s">
        <v>300</v>
      </c>
      <c r="C212" s="69">
        <v>12.5</v>
      </c>
      <c r="D212" s="69">
        <v>12.5</v>
      </c>
      <c r="E212" s="69">
        <v>12.5</v>
      </c>
      <c r="F212" s="69">
        <v>12.5</v>
      </c>
      <c r="G212" s="69">
        <v>12.5</v>
      </c>
      <c r="H212" s="69">
        <v>12.5</v>
      </c>
      <c r="I212" s="69">
        <v>12.5</v>
      </c>
      <c r="J212" s="69">
        <v>12.5</v>
      </c>
      <c r="K212" s="69">
        <v>12.5</v>
      </c>
      <c r="L212" s="70">
        <v>13.6</v>
      </c>
      <c r="M212" s="69">
        <v>13.6</v>
      </c>
      <c r="N212" s="69">
        <v>13.6</v>
      </c>
      <c r="O212" s="69">
        <v>13.6</v>
      </c>
      <c r="P212" s="69">
        <v>13.6</v>
      </c>
      <c r="Q212" s="69">
        <v>13.6</v>
      </c>
      <c r="R212" s="69">
        <v>13.6</v>
      </c>
      <c r="S212" s="69">
        <v>13.6</v>
      </c>
      <c r="T212" s="69">
        <v>13.6</v>
      </c>
      <c r="U212" s="69">
        <v>13.6</v>
      </c>
      <c r="V212" s="69">
        <v>13.6</v>
      </c>
      <c r="W212" s="69">
        <v>13.6</v>
      </c>
      <c r="X212">
        <v>13.6</v>
      </c>
      <c r="Y212">
        <v>13.6</v>
      </c>
      <c r="Z212">
        <v>13.6</v>
      </c>
      <c r="AA212">
        <v>13.6</v>
      </c>
      <c r="AB212">
        <v>13.6</v>
      </c>
      <c r="AC212">
        <v>13.6</v>
      </c>
      <c r="AD212" s="77">
        <v>12.7</v>
      </c>
      <c r="AE212">
        <v>12.7</v>
      </c>
      <c r="AF212">
        <v>12.7</v>
      </c>
      <c r="AG212">
        <v>12.7</v>
      </c>
      <c r="AH212">
        <v>12.7</v>
      </c>
      <c r="AI212">
        <v>12.7</v>
      </c>
      <c r="AJ212">
        <v>12.7</v>
      </c>
      <c r="AK212">
        <v>12.7</v>
      </c>
      <c r="AL212">
        <v>12.7</v>
      </c>
      <c r="AM212">
        <v>12.7</v>
      </c>
      <c r="AN212">
        <v>12.7</v>
      </c>
      <c r="AO212">
        <v>12.7</v>
      </c>
      <c r="AP212">
        <v>12.7</v>
      </c>
      <c r="AQ212">
        <v>12.7</v>
      </c>
      <c r="AR212">
        <v>12.7</v>
      </c>
      <c r="AS212">
        <v>12.7</v>
      </c>
      <c r="AT212">
        <v>12.7</v>
      </c>
      <c r="AU212">
        <v>12.7</v>
      </c>
      <c r="AV212" s="77">
        <v>13</v>
      </c>
      <c r="AW212">
        <v>13</v>
      </c>
      <c r="AX212">
        <v>13</v>
      </c>
      <c r="AY212">
        <v>13</v>
      </c>
      <c r="AZ212">
        <v>13</v>
      </c>
      <c r="BA212">
        <v>13</v>
      </c>
      <c r="BB212">
        <v>13</v>
      </c>
      <c r="BC212">
        <v>13</v>
      </c>
      <c r="BD212">
        <v>13</v>
      </c>
      <c r="BE212">
        <v>13</v>
      </c>
      <c r="BF212">
        <v>13</v>
      </c>
      <c r="BG212">
        <v>13</v>
      </c>
      <c r="BH212">
        <v>13</v>
      </c>
      <c r="BI212" s="77">
        <v>13.5</v>
      </c>
      <c r="BJ212">
        <v>13.5</v>
      </c>
      <c r="BK212">
        <v>13.5</v>
      </c>
      <c r="BL212">
        <v>13.5</v>
      </c>
      <c r="BM212">
        <v>13.5</v>
      </c>
      <c r="BN212">
        <v>13.5</v>
      </c>
      <c r="BO212">
        <v>13.5</v>
      </c>
      <c r="BP212">
        <v>13.5</v>
      </c>
      <c r="BQ212">
        <v>13.5</v>
      </c>
      <c r="BR212">
        <v>13.5</v>
      </c>
      <c r="BS212">
        <v>13.5</v>
      </c>
      <c r="BT212" s="8">
        <v>14.6</v>
      </c>
      <c r="BU212">
        <v>14.6</v>
      </c>
      <c r="BV212">
        <v>14.6</v>
      </c>
      <c r="BW212">
        <v>14.6</v>
      </c>
      <c r="BX212">
        <v>14.6</v>
      </c>
      <c r="BY212">
        <v>14.6</v>
      </c>
      <c r="BZ212">
        <v>14.6</v>
      </c>
      <c r="CA212">
        <v>14.6</v>
      </c>
      <c r="CB212">
        <v>14.6</v>
      </c>
      <c r="CC212">
        <v>14.6</v>
      </c>
      <c r="CD212">
        <v>14.6</v>
      </c>
      <c r="CE212">
        <v>14.6</v>
      </c>
    </row>
    <row r="213" spans="1:85" ht="12.75">
      <c r="A213" s="68" t="s">
        <v>301</v>
      </c>
      <c r="B213" s="69" t="s">
        <v>302</v>
      </c>
      <c r="C213" s="69">
        <v>14.3</v>
      </c>
      <c r="D213" s="69">
        <v>14.3</v>
      </c>
      <c r="E213" s="69">
        <v>14.3</v>
      </c>
      <c r="F213" s="69">
        <v>14.3</v>
      </c>
      <c r="G213" s="69">
        <v>14.3</v>
      </c>
      <c r="H213" s="69">
        <v>14.3</v>
      </c>
      <c r="I213" s="69">
        <v>14.3</v>
      </c>
      <c r="J213" s="69">
        <v>14.3</v>
      </c>
      <c r="K213" s="69">
        <v>14.3</v>
      </c>
      <c r="L213" s="69">
        <v>14.3</v>
      </c>
      <c r="M213" s="69">
        <v>14.3</v>
      </c>
      <c r="N213" s="69">
        <v>14.3</v>
      </c>
      <c r="O213" s="69">
        <v>14.3</v>
      </c>
      <c r="P213" s="69">
        <v>14.3</v>
      </c>
      <c r="Q213" s="69">
        <v>14.3</v>
      </c>
      <c r="R213" s="69">
        <v>14.3</v>
      </c>
      <c r="S213" s="69">
        <v>14.3</v>
      </c>
      <c r="T213" s="69">
        <v>14.3</v>
      </c>
      <c r="U213" s="69">
        <v>14.3</v>
      </c>
      <c r="V213" s="69">
        <v>14.3</v>
      </c>
      <c r="W213" s="69">
        <v>14.3</v>
      </c>
      <c r="X213">
        <v>14.3</v>
      </c>
      <c r="Y213">
        <v>14.3</v>
      </c>
      <c r="Z213">
        <v>14.3</v>
      </c>
      <c r="AA213" s="77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 s="8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 t="s">
        <v>780</v>
      </c>
      <c r="CG213" t="s">
        <v>906</v>
      </c>
    </row>
    <row r="214" spans="1:83" ht="12.75">
      <c r="A214" s="68" t="s">
        <v>303</v>
      </c>
      <c r="B214" s="69" t="s">
        <v>304</v>
      </c>
      <c r="C214" s="69">
        <v>13.7</v>
      </c>
      <c r="D214" s="69">
        <v>13.7</v>
      </c>
      <c r="E214" s="69">
        <v>13.7</v>
      </c>
      <c r="F214" s="69">
        <v>13.7</v>
      </c>
      <c r="G214" s="69">
        <v>13.7</v>
      </c>
      <c r="H214" s="69">
        <v>13.7</v>
      </c>
      <c r="I214" s="69">
        <v>13.7</v>
      </c>
      <c r="J214" s="69">
        <v>13.7</v>
      </c>
      <c r="K214" s="69">
        <v>13.7</v>
      </c>
      <c r="L214" s="69">
        <v>13.7</v>
      </c>
      <c r="M214" s="69">
        <v>13.7</v>
      </c>
      <c r="N214" s="69">
        <v>13.7</v>
      </c>
      <c r="O214" s="69">
        <v>13.7</v>
      </c>
      <c r="P214" s="69">
        <v>13.7</v>
      </c>
      <c r="Q214" s="69">
        <v>13.7</v>
      </c>
      <c r="R214" s="69">
        <v>13.7</v>
      </c>
      <c r="S214" s="69">
        <v>13.7</v>
      </c>
      <c r="T214" s="69">
        <v>13.7</v>
      </c>
      <c r="U214" s="69">
        <v>13.7</v>
      </c>
      <c r="V214" s="69">
        <v>13.7</v>
      </c>
      <c r="W214" s="69">
        <v>13.7</v>
      </c>
      <c r="X214">
        <v>13.7</v>
      </c>
      <c r="Y214">
        <v>13.7</v>
      </c>
      <c r="Z214">
        <v>13.7</v>
      </c>
      <c r="AA214">
        <v>13.7</v>
      </c>
      <c r="AB214">
        <v>13.7</v>
      </c>
      <c r="AC214">
        <v>13.7</v>
      </c>
      <c r="AD214" s="77">
        <v>12.8</v>
      </c>
      <c r="AE214">
        <v>12.8</v>
      </c>
      <c r="AF214">
        <v>12.8</v>
      </c>
      <c r="AG214">
        <v>12.8</v>
      </c>
      <c r="AH214">
        <v>12.8</v>
      </c>
      <c r="AI214">
        <v>12.8</v>
      </c>
      <c r="AJ214">
        <v>12.8</v>
      </c>
      <c r="AK214">
        <v>12.8</v>
      </c>
      <c r="AL214">
        <v>12.8</v>
      </c>
      <c r="AM214">
        <v>12.8</v>
      </c>
      <c r="AN214">
        <v>12.8</v>
      </c>
      <c r="AO214">
        <v>12.8</v>
      </c>
      <c r="AP214">
        <v>12.8</v>
      </c>
      <c r="AQ214">
        <v>12.8</v>
      </c>
      <c r="AR214">
        <v>12.8</v>
      </c>
      <c r="AS214">
        <v>12.8</v>
      </c>
      <c r="AT214">
        <v>12.8</v>
      </c>
      <c r="AU214">
        <v>12.8</v>
      </c>
      <c r="AV214" s="77">
        <v>13.7</v>
      </c>
      <c r="AW214">
        <v>13.7</v>
      </c>
      <c r="AX214">
        <v>13.7</v>
      </c>
      <c r="AY214">
        <v>13.7</v>
      </c>
      <c r="AZ214">
        <v>13.7</v>
      </c>
      <c r="BA214">
        <v>13.7</v>
      </c>
      <c r="BB214">
        <v>13.7</v>
      </c>
      <c r="BC214">
        <v>13.7</v>
      </c>
      <c r="BD214">
        <v>13.7</v>
      </c>
      <c r="BE214">
        <v>13.7</v>
      </c>
      <c r="BF214">
        <v>13.7</v>
      </c>
      <c r="BG214">
        <v>13.7</v>
      </c>
      <c r="BH214" s="77">
        <v>14.5</v>
      </c>
      <c r="BI214">
        <v>14.5</v>
      </c>
      <c r="BJ214">
        <v>14.5</v>
      </c>
      <c r="BK214">
        <v>14.5</v>
      </c>
      <c r="BL214">
        <v>14.5</v>
      </c>
      <c r="BM214">
        <v>14.5</v>
      </c>
      <c r="BN214">
        <v>14.5</v>
      </c>
      <c r="BO214">
        <v>14.5</v>
      </c>
      <c r="BP214">
        <v>14.5</v>
      </c>
      <c r="BQ214">
        <v>14.5</v>
      </c>
      <c r="BR214">
        <v>14.5</v>
      </c>
      <c r="BS214">
        <v>14.5</v>
      </c>
      <c r="BT214" s="8">
        <v>14.6</v>
      </c>
      <c r="BU214">
        <v>14.6</v>
      </c>
      <c r="BV214">
        <v>14.6</v>
      </c>
      <c r="BW214">
        <v>14.6</v>
      </c>
      <c r="BX214">
        <v>14.6</v>
      </c>
      <c r="BY214">
        <v>14.6</v>
      </c>
      <c r="BZ214">
        <v>14.6</v>
      </c>
      <c r="CA214">
        <v>14.6</v>
      </c>
      <c r="CB214">
        <v>14.6</v>
      </c>
      <c r="CC214">
        <v>14.6</v>
      </c>
      <c r="CD214">
        <v>14.6</v>
      </c>
      <c r="CE214">
        <v>14.6</v>
      </c>
    </row>
    <row r="215" spans="1:85" ht="12.75">
      <c r="A215" s="68" t="s">
        <v>305</v>
      </c>
      <c r="B215" s="69" t="s">
        <v>306</v>
      </c>
      <c r="C215" s="69">
        <v>13.6</v>
      </c>
      <c r="D215" s="69">
        <v>13.6</v>
      </c>
      <c r="E215" s="69">
        <v>13.6</v>
      </c>
      <c r="F215" s="69">
        <v>13.6</v>
      </c>
      <c r="G215" s="69">
        <v>13.6</v>
      </c>
      <c r="H215" s="69">
        <v>13.6</v>
      </c>
      <c r="I215" s="69">
        <v>13.6</v>
      </c>
      <c r="J215" s="69">
        <v>13.6</v>
      </c>
      <c r="K215" s="69">
        <v>13.6</v>
      </c>
      <c r="L215" s="69">
        <v>13.6</v>
      </c>
      <c r="M215" s="69">
        <v>13.6</v>
      </c>
      <c r="N215" s="69">
        <v>13.6</v>
      </c>
      <c r="O215" s="69">
        <v>13.6</v>
      </c>
      <c r="P215" s="69">
        <v>13.6</v>
      </c>
      <c r="Q215" s="69">
        <v>13.6</v>
      </c>
      <c r="R215" s="69">
        <v>13.6</v>
      </c>
      <c r="S215" s="69">
        <v>13.6</v>
      </c>
      <c r="T215" s="69">
        <v>13.6</v>
      </c>
      <c r="U215" s="70">
        <v>0</v>
      </c>
      <c r="V215" s="69">
        <v>0</v>
      </c>
      <c r="W215" s="69">
        <v>0</v>
      </c>
      <c r="X215" s="69">
        <v>0</v>
      </c>
      <c r="Y215" s="69">
        <v>0</v>
      </c>
      <c r="Z215" s="69">
        <v>0</v>
      </c>
      <c r="AA215" s="69">
        <v>0</v>
      </c>
      <c r="AB215" s="69">
        <v>0</v>
      </c>
      <c r="AC215" s="69">
        <v>0</v>
      </c>
      <c r="AD215" s="69">
        <v>0</v>
      </c>
      <c r="AE215" s="69">
        <v>0</v>
      </c>
      <c r="AF215" s="69">
        <v>0</v>
      </c>
      <c r="AG215" s="69">
        <v>0</v>
      </c>
      <c r="AH215" s="69">
        <v>0</v>
      </c>
      <c r="AI215" s="69">
        <v>0</v>
      </c>
      <c r="AJ215" s="69">
        <v>0</v>
      </c>
      <c r="AK215" s="69">
        <v>0</v>
      </c>
      <c r="AL215" s="69">
        <v>0</v>
      </c>
      <c r="AM215" s="69">
        <v>0</v>
      </c>
      <c r="AN215" s="69">
        <v>0</v>
      </c>
      <c r="AO215" s="69">
        <v>0</v>
      </c>
      <c r="AP215" s="69">
        <v>0</v>
      </c>
      <c r="AQ215" s="69">
        <v>0</v>
      </c>
      <c r="AR215" s="69">
        <v>0</v>
      </c>
      <c r="AS215" s="69">
        <v>0</v>
      </c>
      <c r="AT215" s="69">
        <v>0</v>
      </c>
      <c r="AU215" s="69">
        <v>0</v>
      </c>
      <c r="AV215" s="69">
        <v>0</v>
      </c>
      <c r="AW215" s="69">
        <v>0</v>
      </c>
      <c r="AX215" s="69">
        <v>0</v>
      </c>
      <c r="AY215" s="69">
        <v>0</v>
      </c>
      <c r="AZ215" s="69">
        <v>0</v>
      </c>
      <c r="BA215" s="69">
        <v>0</v>
      </c>
      <c r="BB215" s="69">
        <v>0</v>
      </c>
      <c r="BC215" s="69">
        <v>0</v>
      </c>
      <c r="BD215" s="69">
        <v>0</v>
      </c>
      <c r="BE215" s="69">
        <v>0</v>
      </c>
      <c r="BF215" s="69">
        <v>0</v>
      </c>
      <c r="BG215" s="69">
        <v>0</v>
      </c>
      <c r="BH215" s="69">
        <v>0</v>
      </c>
      <c r="BI215" s="69">
        <v>0</v>
      </c>
      <c r="BJ215" s="69">
        <v>0</v>
      </c>
      <c r="BK215" s="69">
        <v>0</v>
      </c>
      <c r="BL215" s="69">
        <v>0</v>
      </c>
      <c r="BM215" s="69">
        <v>0</v>
      </c>
      <c r="BN215" s="69">
        <v>0</v>
      </c>
      <c r="BO215" s="69">
        <v>0</v>
      </c>
      <c r="BP215" s="69">
        <v>0</v>
      </c>
      <c r="BQ215" s="69">
        <v>0</v>
      </c>
      <c r="BR215" s="69">
        <v>0</v>
      </c>
      <c r="BS215" s="69">
        <v>0</v>
      </c>
      <c r="BT215" s="8">
        <v>0</v>
      </c>
      <c r="BU215" s="69">
        <v>0</v>
      </c>
      <c r="BV215" s="69">
        <v>0</v>
      </c>
      <c r="BW215" s="69">
        <v>0</v>
      </c>
      <c r="BX215" s="69">
        <v>0</v>
      </c>
      <c r="BY215" s="69">
        <v>0</v>
      </c>
      <c r="BZ215" s="69">
        <v>0</v>
      </c>
      <c r="CA215" s="69">
        <v>0</v>
      </c>
      <c r="CB215" s="69">
        <v>0</v>
      </c>
      <c r="CC215" s="69">
        <v>0</v>
      </c>
      <c r="CD215" s="69">
        <v>0</v>
      </c>
      <c r="CE215" s="69">
        <v>0</v>
      </c>
      <c r="CF215" t="s">
        <v>780</v>
      </c>
      <c r="CG215" t="s">
        <v>881</v>
      </c>
    </row>
    <row r="216" spans="1:83" ht="12.75">
      <c r="A216" s="68" t="s">
        <v>307</v>
      </c>
      <c r="B216" s="69" t="s">
        <v>933</v>
      </c>
      <c r="C216" s="69">
        <v>13.9</v>
      </c>
      <c r="D216" s="69">
        <v>13.9</v>
      </c>
      <c r="E216" s="69">
        <v>13.9</v>
      </c>
      <c r="F216" s="69">
        <v>13.9</v>
      </c>
      <c r="G216" s="70">
        <v>14.5</v>
      </c>
      <c r="H216" s="69">
        <v>14.5</v>
      </c>
      <c r="I216" s="69">
        <v>14.5</v>
      </c>
      <c r="J216" s="69">
        <v>14.5</v>
      </c>
      <c r="K216" s="69">
        <v>14.5</v>
      </c>
      <c r="L216" s="69">
        <v>14.5</v>
      </c>
      <c r="M216" s="69">
        <v>14.5</v>
      </c>
      <c r="N216" s="69">
        <v>14.5</v>
      </c>
      <c r="O216" s="69">
        <v>14.5</v>
      </c>
      <c r="P216" s="69">
        <v>14.5</v>
      </c>
      <c r="Q216" s="69">
        <v>14.5</v>
      </c>
      <c r="R216" s="69">
        <v>14.5</v>
      </c>
      <c r="S216" s="69">
        <v>14.5</v>
      </c>
      <c r="T216" s="69">
        <v>14.5</v>
      </c>
      <c r="U216" s="69">
        <v>14.5</v>
      </c>
      <c r="V216" s="69">
        <v>14.5</v>
      </c>
      <c r="W216" s="69">
        <v>14.5</v>
      </c>
      <c r="X216" s="66">
        <v>14.1</v>
      </c>
      <c r="Y216">
        <v>14.1</v>
      </c>
      <c r="Z216">
        <v>14.1</v>
      </c>
      <c r="AA216">
        <v>14.1</v>
      </c>
      <c r="AB216">
        <v>14.1</v>
      </c>
      <c r="AC216">
        <v>14.1</v>
      </c>
      <c r="AD216" s="81">
        <v>12.9</v>
      </c>
      <c r="AE216">
        <v>12.9</v>
      </c>
      <c r="AF216">
        <v>12.9</v>
      </c>
      <c r="AG216">
        <v>12.9</v>
      </c>
      <c r="AH216">
        <v>12.9</v>
      </c>
      <c r="AI216">
        <v>12.9</v>
      </c>
      <c r="AJ216">
        <v>12.9</v>
      </c>
      <c r="AK216">
        <v>12.9</v>
      </c>
      <c r="AL216">
        <v>12.9</v>
      </c>
      <c r="AM216">
        <v>12.9</v>
      </c>
      <c r="AN216">
        <v>12.9</v>
      </c>
      <c r="AO216">
        <v>12.9</v>
      </c>
      <c r="AP216">
        <v>12.9</v>
      </c>
      <c r="AQ216">
        <v>12.9</v>
      </c>
      <c r="AR216">
        <v>12.9</v>
      </c>
      <c r="AS216">
        <v>12.9</v>
      </c>
      <c r="AT216">
        <v>12.9</v>
      </c>
      <c r="AU216">
        <v>12.9</v>
      </c>
      <c r="AV216" s="77">
        <v>13.4</v>
      </c>
      <c r="AW216">
        <v>13.4</v>
      </c>
      <c r="AX216">
        <v>13.4</v>
      </c>
      <c r="AY216">
        <v>13.4</v>
      </c>
      <c r="AZ216">
        <v>13.4</v>
      </c>
      <c r="BA216">
        <v>13.4</v>
      </c>
      <c r="BB216">
        <v>13.4</v>
      </c>
      <c r="BC216">
        <v>13.4</v>
      </c>
      <c r="BD216">
        <v>13.4</v>
      </c>
      <c r="BE216">
        <v>13.4</v>
      </c>
      <c r="BF216">
        <v>13.4</v>
      </c>
      <c r="BG216">
        <v>13.4</v>
      </c>
      <c r="BH216" s="77">
        <v>13.8</v>
      </c>
      <c r="BI216">
        <v>13.8</v>
      </c>
      <c r="BJ216">
        <v>13.8</v>
      </c>
      <c r="BK216">
        <v>13.8</v>
      </c>
      <c r="BL216">
        <v>13.8</v>
      </c>
      <c r="BM216">
        <v>13.8</v>
      </c>
      <c r="BN216" s="77">
        <v>14.9</v>
      </c>
      <c r="BO216">
        <v>14.9</v>
      </c>
      <c r="BP216">
        <v>14.9</v>
      </c>
      <c r="BQ216">
        <v>14.9</v>
      </c>
      <c r="BR216">
        <v>14.9</v>
      </c>
      <c r="BS216">
        <v>14.9</v>
      </c>
      <c r="BT216" s="8">
        <v>14.6</v>
      </c>
      <c r="BU216">
        <v>14.6</v>
      </c>
      <c r="BV216">
        <v>14.6</v>
      </c>
      <c r="BW216">
        <v>14.6</v>
      </c>
      <c r="BX216">
        <v>14.6</v>
      </c>
      <c r="BY216">
        <v>14.6</v>
      </c>
      <c r="BZ216">
        <v>14.6</v>
      </c>
      <c r="CA216">
        <v>14.6</v>
      </c>
      <c r="CB216">
        <v>14.6</v>
      </c>
      <c r="CC216">
        <v>14.6</v>
      </c>
      <c r="CD216">
        <v>14.6</v>
      </c>
      <c r="CE216">
        <v>14.6</v>
      </c>
    </row>
    <row r="217" spans="1:83" ht="12.75">
      <c r="A217" s="68" t="s">
        <v>308</v>
      </c>
      <c r="B217" s="69" t="s">
        <v>934</v>
      </c>
      <c r="C217" s="69">
        <v>13.9</v>
      </c>
      <c r="D217" s="69">
        <v>13.9</v>
      </c>
      <c r="E217" s="69">
        <v>13.9</v>
      </c>
      <c r="F217" s="69">
        <v>13.9</v>
      </c>
      <c r="G217" s="70">
        <v>14.5</v>
      </c>
      <c r="H217" s="69">
        <v>14.5</v>
      </c>
      <c r="I217" s="69">
        <v>14.5</v>
      </c>
      <c r="J217" s="69">
        <v>14.5</v>
      </c>
      <c r="K217" s="69">
        <v>14.5</v>
      </c>
      <c r="L217" s="69">
        <v>14.5</v>
      </c>
      <c r="M217" s="69">
        <v>14.5</v>
      </c>
      <c r="N217" s="69">
        <v>14.5</v>
      </c>
      <c r="O217" s="69">
        <v>14.5</v>
      </c>
      <c r="P217" s="69">
        <v>14.5</v>
      </c>
      <c r="Q217" s="69">
        <v>14.5</v>
      </c>
      <c r="R217" s="69">
        <v>14.5</v>
      </c>
      <c r="S217" s="69">
        <v>14.5</v>
      </c>
      <c r="T217" s="69">
        <v>14.5</v>
      </c>
      <c r="U217" s="69">
        <v>14.5</v>
      </c>
      <c r="V217" s="69">
        <v>14.5</v>
      </c>
      <c r="W217" s="69">
        <v>14.5</v>
      </c>
      <c r="X217" s="66">
        <v>14.1</v>
      </c>
      <c r="Y217">
        <v>14.1</v>
      </c>
      <c r="Z217">
        <v>14.1</v>
      </c>
      <c r="AA217">
        <v>14.1</v>
      </c>
      <c r="AB217">
        <v>14.1</v>
      </c>
      <c r="AC217">
        <v>14.1</v>
      </c>
      <c r="AD217" s="81">
        <v>12.9</v>
      </c>
      <c r="AE217">
        <v>12.9</v>
      </c>
      <c r="AF217">
        <v>12.9</v>
      </c>
      <c r="AG217">
        <v>12.9</v>
      </c>
      <c r="AH217">
        <v>12.9</v>
      </c>
      <c r="AI217">
        <v>12.9</v>
      </c>
      <c r="AJ217">
        <v>12.9</v>
      </c>
      <c r="AK217">
        <v>12.9</v>
      </c>
      <c r="AL217">
        <v>12.9</v>
      </c>
      <c r="AM217">
        <v>12.9</v>
      </c>
      <c r="AN217">
        <v>12.9</v>
      </c>
      <c r="AO217">
        <v>12.9</v>
      </c>
      <c r="AP217">
        <v>12.9</v>
      </c>
      <c r="AQ217">
        <v>12.9</v>
      </c>
      <c r="AR217">
        <v>12.9</v>
      </c>
      <c r="AS217">
        <v>12.9</v>
      </c>
      <c r="AT217">
        <v>12.9</v>
      </c>
      <c r="AU217">
        <v>12.9</v>
      </c>
      <c r="AV217" s="77">
        <v>13.4</v>
      </c>
      <c r="AW217">
        <v>13.4</v>
      </c>
      <c r="AX217">
        <v>13.4</v>
      </c>
      <c r="AY217">
        <v>13.4</v>
      </c>
      <c r="AZ217">
        <v>13.4</v>
      </c>
      <c r="BA217">
        <v>13.4</v>
      </c>
      <c r="BB217">
        <v>13.4</v>
      </c>
      <c r="BC217">
        <v>13.4</v>
      </c>
      <c r="BD217">
        <v>13.4</v>
      </c>
      <c r="BE217">
        <v>13.4</v>
      </c>
      <c r="BF217">
        <v>13.4</v>
      </c>
      <c r="BG217">
        <v>13.4</v>
      </c>
      <c r="BH217" s="77">
        <v>13.8</v>
      </c>
      <c r="BI217">
        <v>13.8</v>
      </c>
      <c r="BJ217">
        <v>13.8</v>
      </c>
      <c r="BK217">
        <v>13.8</v>
      </c>
      <c r="BL217">
        <v>13.8</v>
      </c>
      <c r="BM217">
        <v>13.8</v>
      </c>
      <c r="BN217" s="77">
        <v>14.9</v>
      </c>
      <c r="BO217">
        <v>14.9</v>
      </c>
      <c r="BP217">
        <v>14.9</v>
      </c>
      <c r="BQ217">
        <v>14.9</v>
      </c>
      <c r="BR217">
        <v>14.9</v>
      </c>
      <c r="BS217">
        <v>14.9</v>
      </c>
      <c r="BT217" s="8">
        <v>14.6</v>
      </c>
      <c r="BU217">
        <v>14.6</v>
      </c>
      <c r="BV217">
        <v>14.6</v>
      </c>
      <c r="BW217">
        <v>14.6</v>
      </c>
      <c r="BX217">
        <v>14.6</v>
      </c>
      <c r="BY217">
        <v>14.6</v>
      </c>
      <c r="BZ217">
        <v>14.6</v>
      </c>
      <c r="CA217">
        <v>14.6</v>
      </c>
      <c r="CB217">
        <v>14.6</v>
      </c>
      <c r="CC217">
        <v>14.6</v>
      </c>
      <c r="CD217">
        <v>14.6</v>
      </c>
      <c r="CE217">
        <v>14.6</v>
      </c>
    </row>
    <row r="218" spans="1:85" ht="12.75">
      <c r="A218" s="68" t="s">
        <v>309</v>
      </c>
      <c r="B218" s="69" t="s">
        <v>310</v>
      </c>
      <c r="C218" s="69">
        <v>14.4</v>
      </c>
      <c r="D218" s="69">
        <v>14.4</v>
      </c>
      <c r="E218" s="69">
        <v>14.4</v>
      </c>
      <c r="F218" s="69">
        <v>14.4</v>
      </c>
      <c r="G218" s="69">
        <v>14.4</v>
      </c>
      <c r="H218" s="69">
        <v>14.4</v>
      </c>
      <c r="I218" s="69">
        <v>14.4</v>
      </c>
      <c r="J218" s="69">
        <v>14.4</v>
      </c>
      <c r="K218" s="69">
        <v>14.4</v>
      </c>
      <c r="L218" s="69">
        <v>14.4</v>
      </c>
      <c r="M218" s="69">
        <v>14.4</v>
      </c>
      <c r="N218" s="69">
        <v>14.4</v>
      </c>
      <c r="O218" s="69">
        <v>14.4</v>
      </c>
      <c r="P218" s="69">
        <v>14.4</v>
      </c>
      <c r="Q218" s="69">
        <v>14.4</v>
      </c>
      <c r="R218" s="69">
        <v>14.4</v>
      </c>
      <c r="S218" s="69">
        <v>14.4</v>
      </c>
      <c r="T218" s="69">
        <v>14.4</v>
      </c>
      <c r="U218" s="69">
        <v>14.4</v>
      </c>
      <c r="V218" s="69">
        <v>14.4</v>
      </c>
      <c r="W218" s="69">
        <v>14.4</v>
      </c>
      <c r="X218" s="66">
        <v>14.1</v>
      </c>
      <c r="Y218">
        <v>14.1</v>
      </c>
      <c r="Z218">
        <v>14.1</v>
      </c>
      <c r="AA218">
        <v>14.1</v>
      </c>
      <c r="AB218">
        <v>14.1</v>
      </c>
      <c r="AC218">
        <v>14.1</v>
      </c>
      <c r="AD218" s="77">
        <v>13.2</v>
      </c>
      <c r="AE218">
        <v>13.2</v>
      </c>
      <c r="AF218">
        <v>13.2</v>
      </c>
      <c r="AG218">
        <v>13.2</v>
      </c>
      <c r="AH218">
        <v>13.2</v>
      </c>
      <c r="AI218">
        <v>13.2</v>
      </c>
      <c r="AJ218">
        <v>13.2</v>
      </c>
      <c r="AK218">
        <v>13.2</v>
      </c>
      <c r="AL218">
        <v>13.2</v>
      </c>
      <c r="AM218">
        <v>13.2</v>
      </c>
      <c r="AN218">
        <v>13.2</v>
      </c>
      <c r="AO218">
        <v>13.2</v>
      </c>
      <c r="AP218">
        <v>13.2</v>
      </c>
      <c r="AQ218">
        <v>13.2</v>
      </c>
      <c r="AR218">
        <v>13.2</v>
      </c>
      <c r="AS218">
        <v>13.2</v>
      </c>
      <c r="AT218">
        <v>13.2</v>
      </c>
      <c r="AU218">
        <v>13.2</v>
      </c>
      <c r="AV218" s="77">
        <v>13.9</v>
      </c>
      <c r="AW218">
        <v>13.9</v>
      </c>
      <c r="AX218">
        <v>13.9</v>
      </c>
      <c r="AY218">
        <v>13.9</v>
      </c>
      <c r="AZ218">
        <v>13.9</v>
      </c>
      <c r="BA218">
        <v>13.9</v>
      </c>
      <c r="BB218">
        <v>13.9</v>
      </c>
      <c r="BC218">
        <v>13.9</v>
      </c>
      <c r="BD218">
        <v>13.9</v>
      </c>
      <c r="BE218">
        <v>13.9</v>
      </c>
      <c r="BF218">
        <v>13.9</v>
      </c>
      <c r="BG218">
        <v>13.9</v>
      </c>
      <c r="BH218" s="77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 s="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 t="s">
        <v>780</v>
      </c>
      <c r="CG218" t="s">
        <v>781</v>
      </c>
    </row>
    <row r="219" spans="1:85" ht="12.75">
      <c r="A219" s="68" t="s">
        <v>311</v>
      </c>
      <c r="B219" s="69" t="s">
        <v>312</v>
      </c>
      <c r="C219" s="69">
        <v>14.4</v>
      </c>
      <c r="D219" s="69">
        <v>14.4</v>
      </c>
      <c r="E219" s="69">
        <v>14.4</v>
      </c>
      <c r="F219" s="69">
        <v>14.4</v>
      </c>
      <c r="G219" s="69">
        <v>14.4</v>
      </c>
      <c r="H219" s="69">
        <v>14.4</v>
      </c>
      <c r="I219" s="69">
        <v>14.4</v>
      </c>
      <c r="J219" s="69">
        <v>14.4</v>
      </c>
      <c r="K219" s="69">
        <v>14.4</v>
      </c>
      <c r="L219" s="69">
        <v>14.4</v>
      </c>
      <c r="M219" s="69">
        <v>14.4</v>
      </c>
      <c r="N219" s="69">
        <v>14.4</v>
      </c>
      <c r="O219" s="69">
        <v>14.4</v>
      </c>
      <c r="P219" s="69">
        <v>14.4</v>
      </c>
      <c r="Q219" s="69">
        <v>14.4</v>
      </c>
      <c r="R219" s="69">
        <v>14.4</v>
      </c>
      <c r="S219" s="69">
        <v>14.4</v>
      </c>
      <c r="T219" s="69">
        <v>14.4</v>
      </c>
      <c r="U219" s="69">
        <v>14.4</v>
      </c>
      <c r="V219" s="69">
        <v>14.4</v>
      </c>
      <c r="W219" s="69">
        <v>14.4</v>
      </c>
      <c r="X219" s="66">
        <v>14.1</v>
      </c>
      <c r="Y219">
        <v>14.1</v>
      </c>
      <c r="Z219">
        <v>14.1</v>
      </c>
      <c r="AA219">
        <v>14.1</v>
      </c>
      <c r="AB219">
        <v>14.1</v>
      </c>
      <c r="AC219">
        <v>14.1</v>
      </c>
      <c r="AD219" s="77">
        <v>13.2</v>
      </c>
      <c r="AE219">
        <v>13.2</v>
      </c>
      <c r="AF219">
        <v>13.2</v>
      </c>
      <c r="AG219">
        <v>13.2</v>
      </c>
      <c r="AH219">
        <v>13.2</v>
      </c>
      <c r="AI219">
        <v>13.2</v>
      </c>
      <c r="AJ219">
        <v>13.2</v>
      </c>
      <c r="AK219">
        <v>13.2</v>
      </c>
      <c r="AL219">
        <v>13.2</v>
      </c>
      <c r="AM219">
        <v>13.2</v>
      </c>
      <c r="AN219">
        <v>13.2</v>
      </c>
      <c r="AO219">
        <v>13.2</v>
      </c>
      <c r="AP219">
        <v>13.2</v>
      </c>
      <c r="AQ219">
        <v>13.2</v>
      </c>
      <c r="AR219">
        <v>13.2</v>
      </c>
      <c r="AS219">
        <v>13.2</v>
      </c>
      <c r="AT219">
        <v>13.2</v>
      </c>
      <c r="AU219">
        <v>13.2</v>
      </c>
      <c r="AV219" s="77">
        <v>13.9</v>
      </c>
      <c r="AW219">
        <v>13.9</v>
      </c>
      <c r="AX219">
        <v>13.9</v>
      </c>
      <c r="AY219">
        <v>13.9</v>
      </c>
      <c r="AZ219">
        <v>13.9</v>
      </c>
      <c r="BA219">
        <v>13.9</v>
      </c>
      <c r="BB219">
        <v>13.9</v>
      </c>
      <c r="BC219">
        <v>13.9</v>
      </c>
      <c r="BD219">
        <v>13.9</v>
      </c>
      <c r="BE219">
        <v>13.9</v>
      </c>
      <c r="BF219">
        <v>13.9</v>
      </c>
      <c r="BG219">
        <v>13.9</v>
      </c>
      <c r="BH219" s="77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 s="8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 t="s">
        <v>780</v>
      </c>
      <c r="CG219" t="s">
        <v>879</v>
      </c>
    </row>
    <row r="220" spans="1:85" ht="12.75">
      <c r="A220" s="7" t="s">
        <v>313</v>
      </c>
      <c r="B220" s="8" t="s">
        <v>314</v>
      </c>
      <c r="C220" s="8">
        <v>13.4</v>
      </c>
      <c r="D220" s="8">
        <v>13.4</v>
      </c>
      <c r="E220" s="8">
        <v>13.4</v>
      </c>
      <c r="F220" s="64">
        <v>14.2</v>
      </c>
      <c r="G220" s="8">
        <v>14.2</v>
      </c>
      <c r="H220" s="8">
        <v>14.2</v>
      </c>
      <c r="I220" s="8">
        <v>14.2</v>
      </c>
      <c r="J220" s="8">
        <v>14.2</v>
      </c>
      <c r="K220" s="8">
        <v>14.2</v>
      </c>
      <c r="L220" s="64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  <c r="Z220" s="8">
        <v>0</v>
      </c>
      <c r="AA220" s="8">
        <v>0</v>
      </c>
      <c r="AB220" s="8">
        <v>0</v>
      </c>
      <c r="AC220" s="8">
        <v>0</v>
      </c>
      <c r="AD220" s="8">
        <v>0</v>
      </c>
      <c r="AE220" s="8">
        <v>0</v>
      </c>
      <c r="AF220" s="8">
        <v>0</v>
      </c>
      <c r="AG220" s="8">
        <v>0</v>
      </c>
      <c r="AH220" s="8">
        <v>0</v>
      </c>
      <c r="AI220" s="8">
        <v>0</v>
      </c>
      <c r="AJ220" s="8">
        <v>0</v>
      </c>
      <c r="AK220" s="8">
        <v>0</v>
      </c>
      <c r="AL220" s="8">
        <v>0</v>
      </c>
      <c r="AM220" s="8">
        <v>0</v>
      </c>
      <c r="AN220" s="8">
        <v>0</v>
      </c>
      <c r="AO220" s="8">
        <v>0</v>
      </c>
      <c r="AP220" s="8">
        <v>0</v>
      </c>
      <c r="AQ220" s="8">
        <v>0</v>
      </c>
      <c r="AR220" s="8">
        <v>0</v>
      </c>
      <c r="AS220" s="8">
        <v>0</v>
      </c>
      <c r="AT220" s="8">
        <v>0</v>
      </c>
      <c r="AU220" s="8">
        <v>0</v>
      </c>
      <c r="AV220" s="8">
        <v>0</v>
      </c>
      <c r="AW220" s="8">
        <v>0</v>
      </c>
      <c r="AX220" s="8">
        <v>0</v>
      </c>
      <c r="AY220" s="8">
        <v>0</v>
      </c>
      <c r="AZ220" s="8">
        <v>0</v>
      </c>
      <c r="BA220" s="8">
        <v>0</v>
      </c>
      <c r="BB220" s="8">
        <v>0</v>
      </c>
      <c r="BC220" s="8">
        <v>0</v>
      </c>
      <c r="BD220" s="8">
        <v>0</v>
      </c>
      <c r="BE220" s="8">
        <v>0</v>
      </c>
      <c r="BF220" s="8">
        <v>0</v>
      </c>
      <c r="BG220" s="8">
        <v>0</v>
      </c>
      <c r="BH220" s="8">
        <v>0</v>
      </c>
      <c r="BI220" s="8">
        <v>0</v>
      </c>
      <c r="BJ220" s="8">
        <v>0</v>
      </c>
      <c r="BK220" s="8">
        <v>0</v>
      </c>
      <c r="BL220" s="8">
        <v>0</v>
      </c>
      <c r="BM220" s="8">
        <v>0</v>
      </c>
      <c r="BN220" s="8">
        <v>0</v>
      </c>
      <c r="BO220" s="8">
        <v>0</v>
      </c>
      <c r="BP220" s="8">
        <v>0</v>
      </c>
      <c r="BQ220" s="8">
        <v>0</v>
      </c>
      <c r="BR220" s="8">
        <v>0</v>
      </c>
      <c r="BS220" s="8">
        <v>0</v>
      </c>
      <c r="BT220" s="8">
        <v>0</v>
      </c>
      <c r="BU220" s="8">
        <v>0</v>
      </c>
      <c r="BV220" s="8">
        <v>0</v>
      </c>
      <c r="BW220" s="8">
        <v>0</v>
      </c>
      <c r="BX220" s="8">
        <v>0</v>
      </c>
      <c r="BY220" s="8">
        <v>0</v>
      </c>
      <c r="BZ220" s="8">
        <v>0</v>
      </c>
      <c r="CA220" s="8">
        <v>0</v>
      </c>
      <c r="CB220" s="8">
        <v>0</v>
      </c>
      <c r="CC220" s="8">
        <v>0</v>
      </c>
      <c r="CD220" s="8">
        <v>0</v>
      </c>
      <c r="CE220" s="8">
        <v>0</v>
      </c>
      <c r="CF220" t="s">
        <v>780</v>
      </c>
      <c r="CG220" t="s">
        <v>844</v>
      </c>
    </row>
    <row r="221" spans="1:83" ht="12.75">
      <c r="A221" s="68" t="s">
        <v>316</v>
      </c>
      <c r="B221" s="69" t="s">
        <v>317</v>
      </c>
      <c r="C221" s="69">
        <v>13.6</v>
      </c>
      <c r="D221" s="69">
        <v>13.6</v>
      </c>
      <c r="E221" s="69">
        <v>13.6</v>
      </c>
      <c r="F221" s="69">
        <v>13.6</v>
      </c>
      <c r="G221" s="69">
        <v>13.6</v>
      </c>
      <c r="H221" s="69">
        <v>13.6</v>
      </c>
      <c r="I221" s="69">
        <v>13.6</v>
      </c>
      <c r="J221" s="69">
        <v>13.6</v>
      </c>
      <c r="K221" s="69">
        <v>13.6</v>
      </c>
      <c r="L221" s="69">
        <v>13.6</v>
      </c>
      <c r="M221" s="69">
        <v>13.6</v>
      </c>
      <c r="N221" s="69">
        <v>13.6</v>
      </c>
      <c r="O221" s="69">
        <v>13.6</v>
      </c>
      <c r="P221" s="69">
        <v>13.6</v>
      </c>
      <c r="Q221" s="69">
        <v>13.6</v>
      </c>
      <c r="R221" s="69">
        <v>13.6</v>
      </c>
      <c r="S221" s="69">
        <v>13.6</v>
      </c>
      <c r="T221" s="69">
        <v>13.6</v>
      </c>
      <c r="U221" s="69">
        <v>13.6</v>
      </c>
      <c r="V221" s="69">
        <v>13.6</v>
      </c>
      <c r="W221" s="69">
        <v>13.6</v>
      </c>
      <c r="X221" s="66">
        <v>13.4</v>
      </c>
      <c r="Y221">
        <v>13.4</v>
      </c>
      <c r="Z221">
        <v>13.4</v>
      </c>
      <c r="AA221">
        <v>13.4</v>
      </c>
      <c r="AB221">
        <v>13.4</v>
      </c>
      <c r="AC221">
        <v>13.4</v>
      </c>
      <c r="AD221" s="77">
        <v>12.5</v>
      </c>
      <c r="AE221">
        <v>12.5</v>
      </c>
      <c r="AF221">
        <v>12.5</v>
      </c>
      <c r="AG221">
        <v>12.5</v>
      </c>
      <c r="AH221">
        <v>12.5</v>
      </c>
      <c r="AI221">
        <v>12.5</v>
      </c>
      <c r="AJ221">
        <v>12.5</v>
      </c>
      <c r="AK221">
        <v>12.5</v>
      </c>
      <c r="AL221">
        <v>12.5</v>
      </c>
      <c r="AM221">
        <v>12.5</v>
      </c>
      <c r="AN221">
        <v>12.5</v>
      </c>
      <c r="AO221">
        <v>12.5</v>
      </c>
      <c r="AP221">
        <v>12.5</v>
      </c>
      <c r="AQ221">
        <v>12.5</v>
      </c>
      <c r="AR221">
        <v>12.5</v>
      </c>
      <c r="AS221">
        <v>12.5</v>
      </c>
      <c r="AT221">
        <v>12.5</v>
      </c>
      <c r="AU221">
        <v>12.5</v>
      </c>
      <c r="AV221" s="77">
        <v>13</v>
      </c>
      <c r="AW221">
        <v>13</v>
      </c>
      <c r="AX221">
        <v>13</v>
      </c>
      <c r="AY221">
        <v>13</v>
      </c>
      <c r="AZ221">
        <v>13</v>
      </c>
      <c r="BA221">
        <v>13</v>
      </c>
      <c r="BB221">
        <v>13</v>
      </c>
      <c r="BC221">
        <v>13</v>
      </c>
      <c r="BD221">
        <v>13</v>
      </c>
      <c r="BE221">
        <v>13</v>
      </c>
      <c r="BF221">
        <v>13</v>
      </c>
      <c r="BG221">
        <v>13</v>
      </c>
      <c r="BH221" s="77">
        <v>13.4</v>
      </c>
      <c r="BI221">
        <v>13.4</v>
      </c>
      <c r="BJ221">
        <v>13.4</v>
      </c>
      <c r="BK221">
        <v>13.4</v>
      </c>
      <c r="BL221">
        <v>13.4</v>
      </c>
      <c r="BM221">
        <v>13.4</v>
      </c>
      <c r="BN221" s="77">
        <v>13.9</v>
      </c>
      <c r="BO221">
        <v>13.9</v>
      </c>
      <c r="BP221">
        <v>13.9</v>
      </c>
      <c r="BQ221">
        <v>13.9</v>
      </c>
      <c r="BR221">
        <v>13.9</v>
      </c>
      <c r="BS221">
        <v>13.9</v>
      </c>
      <c r="BT221" s="8">
        <v>14.6</v>
      </c>
      <c r="BU221">
        <v>14.6</v>
      </c>
      <c r="BV221">
        <v>14.6</v>
      </c>
      <c r="BW221">
        <v>14.6</v>
      </c>
      <c r="BX221">
        <v>14.6</v>
      </c>
      <c r="BY221">
        <v>14.6</v>
      </c>
      <c r="BZ221">
        <v>14.6</v>
      </c>
      <c r="CA221">
        <v>14.6</v>
      </c>
      <c r="CB221">
        <v>14.6</v>
      </c>
      <c r="CC221">
        <v>14.6</v>
      </c>
      <c r="CD221">
        <v>14.6</v>
      </c>
      <c r="CE221">
        <v>14.6</v>
      </c>
    </row>
    <row r="222" spans="1:83" ht="12.75">
      <c r="A222" s="7" t="s">
        <v>318</v>
      </c>
      <c r="B222" s="8" t="s">
        <v>319</v>
      </c>
      <c r="C222" s="8">
        <v>13.6</v>
      </c>
      <c r="D222" s="8">
        <v>13.6</v>
      </c>
      <c r="E222" s="8">
        <v>13.6</v>
      </c>
      <c r="F222" s="8">
        <v>13.6</v>
      </c>
      <c r="G222" s="8">
        <v>13.6</v>
      </c>
      <c r="H222" s="8">
        <v>13.6</v>
      </c>
      <c r="I222" s="8">
        <v>13.6</v>
      </c>
      <c r="J222" s="8">
        <v>13.6</v>
      </c>
      <c r="K222" s="8">
        <v>13.6</v>
      </c>
      <c r="L222" s="8">
        <v>13.6</v>
      </c>
      <c r="M222" s="8">
        <v>13.6</v>
      </c>
      <c r="N222" s="8">
        <v>13.6</v>
      </c>
      <c r="O222" s="8">
        <v>13.6</v>
      </c>
      <c r="P222" s="8">
        <v>13.6</v>
      </c>
      <c r="Q222" s="8">
        <v>13.6</v>
      </c>
      <c r="R222" s="8">
        <v>13.6</v>
      </c>
      <c r="S222" s="8">
        <v>13.6</v>
      </c>
      <c r="T222" s="8">
        <v>13.6</v>
      </c>
      <c r="U222" s="8">
        <v>13.6</v>
      </c>
      <c r="V222" s="8">
        <v>13.6</v>
      </c>
      <c r="W222" s="8">
        <v>13.6</v>
      </c>
      <c r="X222" s="66">
        <v>13.4</v>
      </c>
      <c r="Y222">
        <v>13.4</v>
      </c>
      <c r="Z222">
        <v>13.4</v>
      </c>
      <c r="AA222">
        <v>13.4</v>
      </c>
      <c r="AB222">
        <v>13.4</v>
      </c>
      <c r="AC222">
        <v>13.4</v>
      </c>
      <c r="AD222" s="77">
        <v>12.5</v>
      </c>
      <c r="AE222">
        <v>12.5</v>
      </c>
      <c r="AF222">
        <v>12.5</v>
      </c>
      <c r="AG222">
        <v>12.5</v>
      </c>
      <c r="AH222">
        <v>12.5</v>
      </c>
      <c r="AI222">
        <v>12.5</v>
      </c>
      <c r="AJ222">
        <v>12.5</v>
      </c>
      <c r="AK222">
        <v>12.5</v>
      </c>
      <c r="AL222">
        <v>12.5</v>
      </c>
      <c r="AM222">
        <v>12.5</v>
      </c>
      <c r="AN222">
        <v>12.5</v>
      </c>
      <c r="AO222">
        <v>12.5</v>
      </c>
      <c r="AP222">
        <v>12.5</v>
      </c>
      <c r="AQ222">
        <v>12.5</v>
      </c>
      <c r="AR222">
        <v>12.5</v>
      </c>
      <c r="AS222">
        <v>12.5</v>
      </c>
      <c r="AT222">
        <v>12.5</v>
      </c>
      <c r="AU222">
        <v>12.5</v>
      </c>
      <c r="AV222" s="77">
        <v>13</v>
      </c>
      <c r="AW222">
        <v>13</v>
      </c>
      <c r="AX222">
        <v>13</v>
      </c>
      <c r="AY222">
        <v>13</v>
      </c>
      <c r="AZ222">
        <v>13</v>
      </c>
      <c r="BA222">
        <v>13</v>
      </c>
      <c r="BB222">
        <v>13</v>
      </c>
      <c r="BC222">
        <v>13</v>
      </c>
      <c r="BD222">
        <v>13</v>
      </c>
      <c r="BE222">
        <v>13</v>
      </c>
      <c r="BF222">
        <v>13</v>
      </c>
      <c r="BG222">
        <v>13</v>
      </c>
      <c r="BH222" s="77">
        <v>13.4</v>
      </c>
      <c r="BI222">
        <v>13.4</v>
      </c>
      <c r="BJ222">
        <v>13.4</v>
      </c>
      <c r="BK222">
        <v>13.4</v>
      </c>
      <c r="BL222">
        <v>13.4</v>
      </c>
      <c r="BM222">
        <v>13.4</v>
      </c>
      <c r="BN222" s="77">
        <v>13.9</v>
      </c>
      <c r="BO222">
        <v>13.9</v>
      </c>
      <c r="BP222">
        <v>13.9</v>
      </c>
      <c r="BQ222">
        <v>13.9</v>
      </c>
      <c r="BR222">
        <v>13.9</v>
      </c>
      <c r="BS222">
        <v>13.9</v>
      </c>
      <c r="BT222" s="8">
        <v>14.6</v>
      </c>
      <c r="BU222">
        <v>14.6</v>
      </c>
      <c r="BV222">
        <v>14.6</v>
      </c>
      <c r="BW222">
        <v>14.6</v>
      </c>
      <c r="BX222">
        <v>14.6</v>
      </c>
      <c r="BY222">
        <v>14.6</v>
      </c>
      <c r="BZ222">
        <v>14.6</v>
      </c>
      <c r="CA222">
        <v>14.6</v>
      </c>
      <c r="CB222">
        <v>14.6</v>
      </c>
      <c r="CC222">
        <v>14.6</v>
      </c>
      <c r="CD222">
        <v>14.6</v>
      </c>
      <c r="CE222">
        <v>14.6</v>
      </c>
    </row>
    <row r="223" spans="1:83" ht="12.75">
      <c r="A223" s="7" t="s">
        <v>320</v>
      </c>
      <c r="B223" s="8" t="s">
        <v>321</v>
      </c>
      <c r="C223" s="8">
        <v>13</v>
      </c>
      <c r="D223" s="8">
        <v>13</v>
      </c>
      <c r="E223" s="8">
        <v>13</v>
      </c>
      <c r="F223" s="8">
        <v>13</v>
      </c>
      <c r="G223" s="8">
        <v>13</v>
      </c>
      <c r="H223" s="8">
        <v>13</v>
      </c>
      <c r="I223" s="8">
        <v>13</v>
      </c>
      <c r="J223" s="8">
        <v>13</v>
      </c>
      <c r="K223" s="8">
        <v>13</v>
      </c>
      <c r="L223" s="8">
        <v>13</v>
      </c>
      <c r="M223" s="8">
        <v>13</v>
      </c>
      <c r="N223" s="8">
        <v>13</v>
      </c>
      <c r="O223" s="8">
        <v>13</v>
      </c>
      <c r="P223" s="8">
        <v>13</v>
      </c>
      <c r="Q223" s="8">
        <v>13</v>
      </c>
      <c r="R223" s="64">
        <v>13.3</v>
      </c>
      <c r="S223" s="8">
        <v>13.3</v>
      </c>
      <c r="T223" s="8">
        <v>13.3</v>
      </c>
      <c r="U223" s="8">
        <v>13.3</v>
      </c>
      <c r="V223" s="8">
        <v>13.3</v>
      </c>
      <c r="W223" s="8">
        <v>13.3</v>
      </c>
      <c r="X223">
        <v>13.3</v>
      </c>
      <c r="Y223">
        <v>13.3</v>
      </c>
      <c r="Z223">
        <v>13.3</v>
      </c>
      <c r="AA223">
        <v>13.3</v>
      </c>
      <c r="AB223">
        <v>13.3</v>
      </c>
      <c r="AC223">
        <v>13.3</v>
      </c>
      <c r="AD223" s="77">
        <v>12.4</v>
      </c>
      <c r="AE223">
        <v>12.4</v>
      </c>
      <c r="AF223">
        <v>12.4</v>
      </c>
      <c r="AG223">
        <v>12.4</v>
      </c>
      <c r="AH223">
        <v>12.4</v>
      </c>
      <c r="AI223">
        <v>12.4</v>
      </c>
      <c r="AJ223">
        <v>12.4</v>
      </c>
      <c r="AK223">
        <v>12.4</v>
      </c>
      <c r="AL223">
        <v>12.4</v>
      </c>
      <c r="AM223">
        <v>12.4</v>
      </c>
      <c r="AN223">
        <v>12.4</v>
      </c>
      <c r="AO223">
        <v>12.4</v>
      </c>
      <c r="AP223">
        <v>12.4</v>
      </c>
      <c r="AQ223">
        <v>12.4</v>
      </c>
      <c r="AR223">
        <v>12.4</v>
      </c>
      <c r="AS223">
        <v>12.4</v>
      </c>
      <c r="AT223">
        <v>12.4</v>
      </c>
      <c r="AU223">
        <v>12.4</v>
      </c>
      <c r="AV223" s="77">
        <v>12.8</v>
      </c>
      <c r="AW223">
        <v>12.8</v>
      </c>
      <c r="AX223">
        <v>12.8</v>
      </c>
      <c r="AY223">
        <v>12.8</v>
      </c>
      <c r="AZ223">
        <v>12.8</v>
      </c>
      <c r="BA223">
        <v>12.8</v>
      </c>
      <c r="BB223">
        <v>12.8</v>
      </c>
      <c r="BC223">
        <v>12.8</v>
      </c>
      <c r="BD223">
        <v>12.8</v>
      </c>
      <c r="BE223">
        <v>12.8</v>
      </c>
      <c r="BF223">
        <v>12.8</v>
      </c>
      <c r="BG223">
        <v>12.8</v>
      </c>
      <c r="BH223">
        <v>12.8</v>
      </c>
      <c r="BI223">
        <v>12.8</v>
      </c>
      <c r="BJ223">
        <v>12.8</v>
      </c>
      <c r="BK223">
        <v>12.8</v>
      </c>
      <c r="BL223">
        <v>12.8</v>
      </c>
      <c r="BM223">
        <v>12.8</v>
      </c>
      <c r="BN223">
        <v>12.8</v>
      </c>
      <c r="BO223">
        <v>12.8</v>
      </c>
      <c r="BP223">
        <v>12.8</v>
      </c>
      <c r="BQ223">
        <v>12.8</v>
      </c>
      <c r="BR223">
        <v>12.8</v>
      </c>
      <c r="BS223">
        <v>12.8</v>
      </c>
      <c r="BT223" s="8">
        <v>14.6</v>
      </c>
      <c r="BU223">
        <v>14.6</v>
      </c>
      <c r="BV223">
        <v>14.6</v>
      </c>
      <c r="BW223">
        <v>14.6</v>
      </c>
      <c r="BX223">
        <v>14.6</v>
      </c>
      <c r="BY223">
        <v>14.6</v>
      </c>
      <c r="BZ223">
        <v>14.6</v>
      </c>
      <c r="CA223">
        <v>14.6</v>
      </c>
      <c r="CB223">
        <v>14.6</v>
      </c>
      <c r="CC223">
        <v>14.6</v>
      </c>
      <c r="CD223">
        <v>14.6</v>
      </c>
      <c r="CE223">
        <v>14.6</v>
      </c>
    </row>
    <row r="224" spans="1:83" ht="12.75">
      <c r="A224" s="68" t="s">
        <v>322</v>
      </c>
      <c r="B224" s="69" t="s">
        <v>323</v>
      </c>
      <c r="C224" s="69">
        <v>13.1</v>
      </c>
      <c r="D224" s="69">
        <v>13.1</v>
      </c>
      <c r="E224" s="69">
        <v>13.1</v>
      </c>
      <c r="F224" s="69">
        <v>13.1</v>
      </c>
      <c r="G224" s="69">
        <v>13.1</v>
      </c>
      <c r="H224" s="69">
        <v>13.1</v>
      </c>
      <c r="I224" s="69">
        <v>13.1</v>
      </c>
      <c r="J224" s="69">
        <v>13.1</v>
      </c>
      <c r="K224" s="69">
        <v>13.1</v>
      </c>
      <c r="L224" s="69">
        <v>13.1</v>
      </c>
      <c r="M224" s="69">
        <v>13.1</v>
      </c>
      <c r="N224" s="69">
        <v>13.1</v>
      </c>
      <c r="O224" s="69">
        <v>13.1</v>
      </c>
      <c r="P224" s="69">
        <v>13.1</v>
      </c>
      <c r="Q224" s="69">
        <v>13.1</v>
      </c>
      <c r="R224" s="69">
        <v>13.1</v>
      </c>
      <c r="S224" s="69">
        <v>13.1</v>
      </c>
      <c r="T224" s="69">
        <v>13.1</v>
      </c>
      <c r="U224" s="69">
        <v>13.1</v>
      </c>
      <c r="V224" s="69">
        <v>13.1</v>
      </c>
      <c r="W224" s="69">
        <v>13.1</v>
      </c>
      <c r="X224" s="69">
        <v>13.1</v>
      </c>
      <c r="Y224">
        <v>13.1</v>
      </c>
      <c r="Z224">
        <v>13.1</v>
      </c>
      <c r="AA224">
        <v>13.1</v>
      </c>
      <c r="AB224">
        <v>13.1</v>
      </c>
      <c r="AC224">
        <v>13.1</v>
      </c>
      <c r="AD224" s="77">
        <v>12.2</v>
      </c>
      <c r="AE224">
        <v>12.2</v>
      </c>
      <c r="AF224">
        <v>12.2</v>
      </c>
      <c r="AG224">
        <v>12.2</v>
      </c>
      <c r="AH224">
        <v>12.2</v>
      </c>
      <c r="AI224">
        <v>12.2</v>
      </c>
      <c r="AJ224">
        <v>12.2</v>
      </c>
      <c r="AK224">
        <v>12.2</v>
      </c>
      <c r="AL224">
        <v>12.2</v>
      </c>
      <c r="AM224">
        <v>12.2</v>
      </c>
      <c r="AN224">
        <v>12.2</v>
      </c>
      <c r="AO224">
        <v>12.2</v>
      </c>
      <c r="AP224">
        <v>12.2</v>
      </c>
      <c r="AQ224">
        <v>12.2</v>
      </c>
      <c r="AR224">
        <v>12.2</v>
      </c>
      <c r="AS224">
        <v>12.2</v>
      </c>
      <c r="AT224">
        <v>12.2</v>
      </c>
      <c r="AU224">
        <v>12.2</v>
      </c>
      <c r="AV224">
        <v>12.2</v>
      </c>
      <c r="AW224">
        <v>12.2</v>
      </c>
      <c r="AX224">
        <v>12.2</v>
      </c>
      <c r="AY224">
        <v>12.2</v>
      </c>
      <c r="AZ224">
        <v>12.2</v>
      </c>
      <c r="BA224">
        <v>12.2</v>
      </c>
      <c r="BB224">
        <v>12.2</v>
      </c>
      <c r="BC224">
        <v>12.2</v>
      </c>
      <c r="BD224">
        <v>12.2</v>
      </c>
      <c r="BE224">
        <v>12.2</v>
      </c>
      <c r="BF224">
        <v>12.2</v>
      </c>
      <c r="BG224">
        <v>12.2</v>
      </c>
      <c r="BH224">
        <v>12.2</v>
      </c>
      <c r="BI224">
        <v>12.2</v>
      </c>
      <c r="BJ224">
        <v>12.2</v>
      </c>
      <c r="BK224">
        <v>12.2</v>
      </c>
      <c r="BL224">
        <v>12.2</v>
      </c>
      <c r="BM224">
        <v>12.2</v>
      </c>
      <c r="BN224">
        <v>12.2</v>
      </c>
      <c r="BO224">
        <v>12.2</v>
      </c>
      <c r="BP224">
        <v>12.2</v>
      </c>
      <c r="BQ224">
        <v>12.2</v>
      </c>
      <c r="BR224">
        <v>12.2</v>
      </c>
      <c r="BS224">
        <v>12.2</v>
      </c>
      <c r="BT224" s="8">
        <v>14.6</v>
      </c>
      <c r="BU224">
        <v>14.6</v>
      </c>
      <c r="BV224">
        <v>14.6</v>
      </c>
      <c r="BW224">
        <v>14.6</v>
      </c>
      <c r="BX224">
        <v>14.6</v>
      </c>
      <c r="BY224">
        <v>14.6</v>
      </c>
      <c r="BZ224">
        <v>14.6</v>
      </c>
      <c r="CA224">
        <v>14.6</v>
      </c>
      <c r="CB224">
        <v>14.6</v>
      </c>
      <c r="CC224">
        <v>14.6</v>
      </c>
      <c r="CD224">
        <v>14.6</v>
      </c>
      <c r="CE224">
        <v>14.6</v>
      </c>
    </row>
    <row r="225" spans="1:83" ht="12.75">
      <c r="A225" s="68" t="s">
        <v>324</v>
      </c>
      <c r="B225" s="69" t="s">
        <v>325</v>
      </c>
      <c r="C225" s="69">
        <v>13</v>
      </c>
      <c r="D225" s="69">
        <v>13</v>
      </c>
      <c r="E225" s="69">
        <v>13</v>
      </c>
      <c r="F225" s="69">
        <v>13</v>
      </c>
      <c r="G225" s="69">
        <v>13</v>
      </c>
      <c r="H225" s="69">
        <v>13</v>
      </c>
      <c r="I225" s="69">
        <v>13</v>
      </c>
      <c r="J225" s="69">
        <v>13</v>
      </c>
      <c r="K225" s="69">
        <v>13</v>
      </c>
      <c r="L225" s="69">
        <v>13</v>
      </c>
      <c r="M225" s="69">
        <v>13</v>
      </c>
      <c r="N225" s="69">
        <v>13</v>
      </c>
      <c r="O225" s="69">
        <v>13</v>
      </c>
      <c r="P225" s="69">
        <v>13</v>
      </c>
      <c r="Q225" s="69">
        <v>13</v>
      </c>
      <c r="R225" s="69">
        <v>13</v>
      </c>
      <c r="S225" s="69">
        <v>13</v>
      </c>
      <c r="T225" s="69">
        <v>13</v>
      </c>
      <c r="U225" s="69">
        <v>13</v>
      </c>
      <c r="V225" s="69">
        <v>13</v>
      </c>
      <c r="W225" s="69">
        <v>13</v>
      </c>
      <c r="X225" s="77">
        <v>13.4</v>
      </c>
      <c r="Y225">
        <v>13.4</v>
      </c>
      <c r="Z225">
        <v>13.4</v>
      </c>
      <c r="AA225">
        <v>13.4</v>
      </c>
      <c r="AB225">
        <v>13.4</v>
      </c>
      <c r="AC225">
        <v>13.4</v>
      </c>
      <c r="AD225" s="77">
        <v>12.5</v>
      </c>
      <c r="AE225">
        <v>12.5</v>
      </c>
      <c r="AF225">
        <v>12.5</v>
      </c>
      <c r="AG225">
        <v>12.5</v>
      </c>
      <c r="AH225">
        <v>12.5</v>
      </c>
      <c r="AI225">
        <v>12.5</v>
      </c>
      <c r="AJ225">
        <v>12.5</v>
      </c>
      <c r="AK225">
        <v>12.5</v>
      </c>
      <c r="AL225">
        <v>12.5</v>
      </c>
      <c r="AM225">
        <v>12.5</v>
      </c>
      <c r="AN225">
        <v>12.5</v>
      </c>
      <c r="AO225">
        <v>12.5</v>
      </c>
      <c r="AP225">
        <v>12.5</v>
      </c>
      <c r="AQ225">
        <v>12.5</v>
      </c>
      <c r="AR225">
        <v>12.5</v>
      </c>
      <c r="AS225">
        <v>12.5</v>
      </c>
      <c r="AT225">
        <v>12.5</v>
      </c>
      <c r="AU225">
        <v>12.5</v>
      </c>
      <c r="AV225">
        <v>12.5</v>
      </c>
      <c r="AW225">
        <v>12.5</v>
      </c>
      <c r="AX225">
        <v>12.5</v>
      </c>
      <c r="AY225">
        <v>12.5</v>
      </c>
      <c r="AZ225">
        <v>12.5</v>
      </c>
      <c r="BA225">
        <v>12.5</v>
      </c>
      <c r="BB225">
        <v>12.5</v>
      </c>
      <c r="BC225">
        <v>12.5</v>
      </c>
      <c r="BD225">
        <v>12.5</v>
      </c>
      <c r="BE225">
        <v>12.5</v>
      </c>
      <c r="BF225">
        <v>12.5</v>
      </c>
      <c r="BG225">
        <v>12.5</v>
      </c>
      <c r="BH225" s="77">
        <v>13.4</v>
      </c>
      <c r="BI225">
        <v>13.4</v>
      </c>
      <c r="BJ225">
        <v>13.4</v>
      </c>
      <c r="BK225">
        <v>13.4</v>
      </c>
      <c r="BL225">
        <v>13.4</v>
      </c>
      <c r="BM225">
        <v>13.4</v>
      </c>
      <c r="BN225">
        <v>13.4</v>
      </c>
      <c r="BO225">
        <v>13.4</v>
      </c>
      <c r="BP225">
        <v>13.4</v>
      </c>
      <c r="BQ225">
        <v>13.4</v>
      </c>
      <c r="BR225">
        <v>13.4</v>
      </c>
      <c r="BS225">
        <v>13.4</v>
      </c>
      <c r="BT225" s="8">
        <v>14.6</v>
      </c>
      <c r="BU225">
        <v>14.6</v>
      </c>
      <c r="BV225">
        <v>14.6</v>
      </c>
      <c r="BW225">
        <v>14.6</v>
      </c>
      <c r="BX225">
        <v>14.6</v>
      </c>
      <c r="BY225">
        <v>14.6</v>
      </c>
      <c r="BZ225">
        <v>14.6</v>
      </c>
      <c r="CA225">
        <v>14.6</v>
      </c>
      <c r="CB225">
        <v>14.6</v>
      </c>
      <c r="CC225">
        <v>14.6</v>
      </c>
      <c r="CD225">
        <v>14.6</v>
      </c>
      <c r="CE225">
        <v>14.6</v>
      </c>
    </row>
    <row r="226" spans="1:83" ht="12.75">
      <c r="A226" s="68" t="s">
        <v>326</v>
      </c>
      <c r="B226" s="69" t="s">
        <v>327</v>
      </c>
      <c r="C226" s="69">
        <v>12.8</v>
      </c>
      <c r="D226" s="69">
        <v>12.8</v>
      </c>
      <c r="E226" s="69">
        <v>12.8</v>
      </c>
      <c r="F226" s="69">
        <v>12.8</v>
      </c>
      <c r="G226" s="69">
        <v>12.8</v>
      </c>
      <c r="H226" s="69">
        <v>12.8</v>
      </c>
      <c r="I226" s="69">
        <v>12.8</v>
      </c>
      <c r="J226" s="69">
        <v>12.8</v>
      </c>
      <c r="K226" s="69">
        <v>12.8</v>
      </c>
      <c r="L226" s="69">
        <v>12.8</v>
      </c>
      <c r="M226" s="69">
        <v>12.8</v>
      </c>
      <c r="N226" s="69">
        <v>12.8</v>
      </c>
      <c r="O226" s="69">
        <v>12.8</v>
      </c>
      <c r="P226" s="69">
        <v>12.8</v>
      </c>
      <c r="Q226" s="69">
        <v>12.8</v>
      </c>
      <c r="R226" s="69">
        <v>12.8</v>
      </c>
      <c r="S226" s="69">
        <v>12.8</v>
      </c>
      <c r="T226" s="69">
        <v>12.8</v>
      </c>
      <c r="U226" s="69">
        <v>12.8</v>
      </c>
      <c r="V226" s="69">
        <v>12.8</v>
      </c>
      <c r="W226" s="69">
        <v>12.8</v>
      </c>
      <c r="X226">
        <v>12.8</v>
      </c>
      <c r="Y226">
        <v>12.8</v>
      </c>
      <c r="Z226">
        <v>12.8</v>
      </c>
      <c r="AA226">
        <v>12.8</v>
      </c>
      <c r="AB226" s="77">
        <v>12.6</v>
      </c>
      <c r="AC226">
        <v>12.6</v>
      </c>
      <c r="AD226" s="77">
        <v>11.7</v>
      </c>
      <c r="AE226">
        <v>11.7</v>
      </c>
      <c r="AF226">
        <v>11.7</v>
      </c>
      <c r="AG226">
        <v>11.7</v>
      </c>
      <c r="AH226">
        <v>11.7</v>
      </c>
      <c r="AI226">
        <v>11.7</v>
      </c>
      <c r="AJ226">
        <v>11.7</v>
      </c>
      <c r="AK226">
        <v>11.7</v>
      </c>
      <c r="AL226">
        <v>11.7</v>
      </c>
      <c r="AM226">
        <v>11.7</v>
      </c>
      <c r="AN226">
        <v>11.7</v>
      </c>
      <c r="AO226">
        <v>11.7</v>
      </c>
      <c r="AP226">
        <v>11.7</v>
      </c>
      <c r="AQ226">
        <v>11.7</v>
      </c>
      <c r="AR226">
        <v>11.7</v>
      </c>
      <c r="AS226">
        <v>11.7</v>
      </c>
      <c r="AT226">
        <v>11.7</v>
      </c>
      <c r="AU226">
        <v>11.7</v>
      </c>
      <c r="AV226">
        <v>11.7</v>
      </c>
      <c r="AW226">
        <v>11.7</v>
      </c>
      <c r="AX226">
        <v>11.7</v>
      </c>
      <c r="AY226">
        <v>11.7</v>
      </c>
      <c r="AZ226">
        <v>11.7</v>
      </c>
      <c r="BA226">
        <v>11.7</v>
      </c>
      <c r="BB226">
        <v>11.7</v>
      </c>
      <c r="BC226">
        <v>11.7</v>
      </c>
      <c r="BD226">
        <v>11.7</v>
      </c>
      <c r="BE226">
        <v>11.7</v>
      </c>
      <c r="BF226">
        <v>11.7</v>
      </c>
      <c r="BG226">
        <v>11.7</v>
      </c>
      <c r="BH226">
        <v>11.7</v>
      </c>
      <c r="BI226">
        <v>11.7</v>
      </c>
      <c r="BJ226">
        <v>11.7</v>
      </c>
      <c r="BK226" s="77">
        <v>12.3</v>
      </c>
      <c r="BL226">
        <v>12.3</v>
      </c>
      <c r="BM226">
        <v>12.3</v>
      </c>
      <c r="BN226">
        <v>12.3</v>
      </c>
      <c r="BO226">
        <v>12.3</v>
      </c>
      <c r="BP226">
        <v>12.3</v>
      </c>
      <c r="BQ226" s="77">
        <v>13.8</v>
      </c>
      <c r="BR226">
        <v>13.8</v>
      </c>
      <c r="BS226">
        <v>13.8</v>
      </c>
      <c r="BT226" s="8">
        <v>14.6</v>
      </c>
      <c r="BU226">
        <v>14.6</v>
      </c>
      <c r="BV226">
        <v>14.6</v>
      </c>
      <c r="BW226">
        <v>14.6</v>
      </c>
      <c r="BX226">
        <v>14.6</v>
      </c>
      <c r="BY226">
        <v>14.6</v>
      </c>
      <c r="BZ226">
        <v>14.6</v>
      </c>
      <c r="CA226">
        <v>14.6</v>
      </c>
      <c r="CB226">
        <v>14.6</v>
      </c>
      <c r="CC226">
        <v>14.6</v>
      </c>
      <c r="CD226">
        <v>14.6</v>
      </c>
      <c r="CE226">
        <v>14.6</v>
      </c>
    </row>
    <row r="227" spans="1:83" ht="12.75">
      <c r="A227" s="68" t="s">
        <v>328</v>
      </c>
      <c r="B227" s="69" t="s">
        <v>329</v>
      </c>
      <c r="C227" s="69">
        <v>12.8</v>
      </c>
      <c r="D227" s="69">
        <v>12.8</v>
      </c>
      <c r="E227" s="69">
        <v>12.8</v>
      </c>
      <c r="F227" s="69">
        <v>12.8</v>
      </c>
      <c r="G227" s="69">
        <v>12.8</v>
      </c>
      <c r="H227" s="69">
        <v>12.8</v>
      </c>
      <c r="I227" s="69">
        <v>12.8</v>
      </c>
      <c r="J227" s="69">
        <v>12.8</v>
      </c>
      <c r="K227" s="69">
        <v>12.8</v>
      </c>
      <c r="L227" s="69">
        <v>12.8</v>
      </c>
      <c r="M227" s="69">
        <v>12.8</v>
      </c>
      <c r="N227" s="69">
        <v>12.8</v>
      </c>
      <c r="O227" s="69">
        <v>12.8</v>
      </c>
      <c r="P227" s="69">
        <v>12.8</v>
      </c>
      <c r="Q227" s="69">
        <v>12.8</v>
      </c>
      <c r="R227" s="69">
        <v>12.8</v>
      </c>
      <c r="S227" s="69">
        <v>12.8</v>
      </c>
      <c r="T227" s="69">
        <v>12.8</v>
      </c>
      <c r="U227" s="69">
        <v>12.8</v>
      </c>
      <c r="V227" s="69">
        <v>12.8</v>
      </c>
      <c r="W227" s="69">
        <v>12.8</v>
      </c>
      <c r="X227">
        <v>12.8</v>
      </c>
      <c r="Y227">
        <v>12.8</v>
      </c>
      <c r="Z227">
        <v>12.8</v>
      </c>
      <c r="AA227">
        <v>12.8</v>
      </c>
      <c r="AB227" s="77">
        <v>12.6</v>
      </c>
      <c r="AC227">
        <v>12.6</v>
      </c>
      <c r="AD227" s="77">
        <v>11.7</v>
      </c>
      <c r="AE227">
        <v>11.7</v>
      </c>
      <c r="AF227">
        <v>11.7</v>
      </c>
      <c r="AG227">
        <v>11.7</v>
      </c>
      <c r="AH227">
        <v>11.7</v>
      </c>
      <c r="AI227">
        <v>11.7</v>
      </c>
      <c r="AJ227">
        <v>11.7</v>
      </c>
      <c r="AK227">
        <v>11.7</v>
      </c>
      <c r="AL227">
        <v>11.7</v>
      </c>
      <c r="AM227">
        <v>11.7</v>
      </c>
      <c r="AN227">
        <v>11.7</v>
      </c>
      <c r="AO227">
        <v>11.7</v>
      </c>
      <c r="AP227">
        <v>11.7</v>
      </c>
      <c r="AQ227">
        <v>11.7</v>
      </c>
      <c r="AR227">
        <v>11.7</v>
      </c>
      <c r="AS227">
        <v>11.7</v>
      </c>
      <c r="AT227">
        <v>11.7</v>
      </c>
      <c r="AU227">
        <v>11.7</v>
      </c>
      <c r="AV227">
        <v>11.7</v>
      </c>
      <c r="AW227">
        <v>11.7</v>
      </c>
      <c r="AX227">
        <v>11.7</v>
      </c>
      <c r="AY227">
        <v>11.7</v>
      </c>
      <c r="AZ227">
        <v>11.7</v>
      </c>
      <c r="BA227">
        <v>11.7</v>
      </c>
      <c r="BB227">
        <v>11.7</v>
      </c>
      <c r="BC227">
        <v>11.7</v>
      </c>
      <c r="BD227">
        <v>11.7</v>
      </c>
      <c r="BE227">
        <v>11.7</v>
      </c>
      <c r="BF227">
        <v>11.7</v>
      </c>
      <c r="BG227">
        <v>11.7</v>
      </c>
      <c r="BH227">
        <v>11.7</v>
      </c>
      <c r="BI227">
        <v>11.7</v>
      </c>
      <c r="BJ227">
        <v>11.7</v>
      </c>
      <c r="BK227" s="77">
        <v>12.3</v>
      </c>
      <c r="BL227">
        <v>12.3</v>
      </c>
      <c r="BM227">
        <v>12.3</v>
      </c>
      <c r="BN227">
        <v>12.3</v>
      </c>
      <c r="BO227">
        <v>12.3</v>
      </c>
      <c r="BP227">
        <v>12.3</v>
      </c>
      <c r="BQ227" s="77">
        <v>13.8</v>
      </c>
      <c r="BR227">
        <v>13.8</v>
      </c>
      <c r="BS227">
        <v>13.8</v>
      </c>
      <c r="BT227" s="8">
        <v>14.6</v>
      </c>
      <c r="BU227">
        <v>14.6</v>
      </c>
      <c r="BV227">
        <v>14.6</v>
      </c>
      <c r="BW227">
        <v>14.6</v>
      </c>
      <c r="BX227">
        <v>14.6</v>
      </c>
      <c r="BY227">
        <v>14.6</v>
      </c>
      <c r="BZ227">
        <v>14.6</v>
      </c>
      <c r="CA227">
        <v>14.6</v>
      </c>
      <c r="CB227">
        <v>14.6</v>
      </c>
      <c r="CC227">
        <v>14.6</v>
      </c>
      <c r="CD227">
        <v>14.6</v>
      </c>
      <c r="CE227">
        <v>14.6</v>
      </c>
    </row>
    <row r="228" spans="1:83" ht="12.75">
      <c r="A228" s="68" t="s">
        <v>330</v>
      </c>
      <c r="B228" s="69" t="s">
        <v>996</v>
      </c>
      <c r="C228" s="69">
        <v>12.2</v>
      </c>
      <c r="D228" s="69">
        <v>12.2</v>
      </c>
      <c r="E228" s="69">
        <v>12.2</v>
      </c>
      <c r="F228" s="69">
        <v>12.2</v>
      </c>
      <c r="G228" s="70">
        <v>12.9</v>
      </c>
      <c r="H228" s="69">
        <v>12.9</v>
      </c>
      <c r="I228" s="69">
        <v>12.9</v>
      </c>
      <c r="J228" s="69">
        <v>12.9</v>
      </c>
      <c r="K228" s="69">
        <v>12.9</v>
      </c>
      <c r="L228" s="70">
        <v>13.6</v>
      </c>
      <c r="M228" s="69">
        <v>13.6</v>
      </c>
      <c r="N228" s="69">
        <v>13.6</v>
      </c>
      <c r="O228" s="69">
        <v>13.6</v>
      </c>
      <c r="P228" s="69">
        <v>13.6</v>
      </c>
      <c r="Q228" s="69">
        <v>13.6</v>
      </c>
      <c r="R228" s="69">
        <v>13.6</v>
      </c>
      <c r="S228" s="69">
        <v>13.6</v>
      </c>
      <c r="T228" s="69">
        <v>13.6</v>
      </c>
      <c r="U228" s="69">
        <v>13.6</v>
      </c>
      <c r="V228" s="69">
        <v>13.6</v>
      </c>
      <c r="W228" s="69">
        <v>13.6</v>
      </c>
      <c r="X228">
        <v>13.6</v>
      </c>
      <c r="Y228">
        <v>13.6</v>
      </c>
      <c r="Z228">
        <v>13.6</v>
      </c>
      <c r="AA228">
        <v>13.6</v>
      </c>
      <c r="AB228">
        <v>13.6</v>
      </c>
      <c r="AC228">
        <v>13.6</v>
      </c>
      <c r="AD228" s="77">
        <v>12.7</v>
      </c>
      <c r="AE228">
        <v>12.7</v>
      </c>
      <c r="AF228">
        <v>12.7</v>
      </c>
      <c r="AG228" s="77">
        <v>12.6</v>
      </c>
      <c r="AH228">
        <v>12.6</v>
      </c>
      <c r="AI228">
        <v>12.6</v>
      </c>
      <c r="AJ228">
        <v>12.6</v>
      </c>
      <c r="AK228">
        <v>12.6</v>
      </c>
      <c r="AL228">
        <v>12.6</v>
      </c>
      <c r="AM228">
        <v>12.6</v>
      </c>
      <c r="AN228">
        <v>12.6</v>
      </c>
      <c r="AO228">
        <v>12.6</v>
      </c>
      <c r="AP228">
        <v>12.6</v>
      </c>
      <c r="AQ228">
        <v>12.6</v>
      </c>
      <c r="AR228">
        <v>12.6</v>
      </c>
      <c r="AS228">
        <v>12.6</v>
      </c>
      <c r="AT228">
        <v>12.6</v>
      </c>
      <c r="AU228">
        <v>12.6</v>
      </c>
      <c r="AV228">
        <v>12.6</v>
      </c>
      <c r="AW228">
        <v>12.6</v>
      </c>
      <c r="AX228">
        <v>12.6</v>
      </c>
      <c r="AY228">
        <v>12.6</v>
      </c>
      <c r="AZ228">
        <v>12.6</v>
      </c>
      <c r="BA228">
        <v>12.6</v>
      </c>
      <c r="BB228" s="77">
        <v>12.9</v>
      </c>
      <c r="BC228">
        <v>12.9</v>
      </c>
      <c r="BD228">
        <v>12.9</v>
      </c>
      <c r="BE228">
        <v>12.9</v>
      </c>
      <c r="BF228">
        <v>12.9</v>
      </c>
      <c r="BG228">
        <v>12.9</v>
      </c>
      <c r="BH228">
        <v>12.9</v>
      </c>
      <c r="BI228">
        <v>12.9</v>
      </c>
      <c r="BJ228">
        <v>12.9</v>
      </c>
      <c r="BK228">
        <v>12.9</v>
      </c>
      <c r="BL228">
        <v>12.9</v>
      </c>
      <c r="BM228">
        <v>12.9</v>
      </c>
      <c r="BN228" s="77">
        <v>13.3</v>
      </c>
      <c r="BO228">
        <v>13.3</v>
      </c>
      <c r="BP228">
        <v>13.3</v>
      </c>
      <c r="BQ228">
        <v>13.3</v>
      </c>
      <c r="BR228">
        <v>13.3</v>
      </c>
      <c r="BS228">
        <v>13.3</v>
      </c>
      <c r="BT228" s="8">
        <v>14.6</v>
      </c>
      <c r="BU228">
        <v>14.6</v>
      </c>
      <c r="BV228">
        <v>14.6</v>
      </c>
      <c r="BW228">
        <v>14.6</v>
      </c>
      <c r="BX228">
        <v>14.6</v>
      </c>
      <c r="BY228">
        <v>14.6</v>
      </c>
      <c r="BZ228">
        <v>14.6</v>
      </c>
      <c r="CA228">
        <v>14.6</v>
      </c>
      <c r="CB228">
        <v>14.6</v>
      </c>
      <c r="CC228">
        <v>14.6</v>
      </c>
      <c r="CD228">
        <v>14.6</v>
      </c>
      <c r="CE228">
        <v>14.6</v>
      </c>
    </row>
    <row r="229" spans="1:84" ht="12.75">
      <c r="A229" s="68">
        <v>17205354</v>
      </c>
      <c r="B229" s="69" t="s">
        <v>997</v>
      </c>
      <c r="C229" s="69"/>
      <c r="D229" s="69"/>
      <c r="E229" s="69"/>
      <c r="F229" s="69"/>
      <c r="G229" s="70"/>
      <c r="H229" s="69"/>
      <c r="I229" s="69"/>
      <c r="J229" s="69"/>
      <c r="K229" s="69"/>
      <c r="L229" s="70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AD229" s="77"/>
      <c r="AG229" s="77"/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 s="77">
        <v>12.9</v>
      </c>
      <c r="BI229">
        <v>12.9</v>
      </c>
      <c r="BJ229">
        <v>12.9</v>
      </c>
      <c r="BK229">
        <v>12.9</v>
      </c>
      <c r="BL229">
        <v>12.9</v>
      </c>
      <c r="BM229">
        <v>12.9</v>
      </c>
      <c r="BN229" s="77">
        <v>13.3</v>
      </c>
      <c r="BO229">
        <v>13.3</v>
      </c>
      <c r="BP229">
        <v>13.3</v>
      </c>
      <c r="BQ229">
        <v>13.3</v>
      </c>
      <c r="BR229">
        <v>13.3</v>
      </c>
      <c r="BS229">
        <v>13.3</v>
      </c>
      <c r="BT229" s="8">
        <v>14.6</v>
      </c>
      <c r="BU229">
        <v>14.6</v>
      </c>
      <c r="BV229">
        <v>14.6</v>
      </c>
      <c r="BW229">
        <v>14.6</v>
      </c>
      <c r="BX229">
        <v>14.6</v>
      </c>
      <c r="BY229">
        <v>14.6</v>
      </c>
      <c r="BZ229">
        <v>14.6</v>
      </c>
      <c r="CA229">
        <v>14.6</v>
      </c>
      <c r="CB229">
        <v>14.6</v>
      </c>
      <c r="CC229">
        <v>14.6</v>
      </c>
      <c r="CD229">
        <v>14.6</v>
      </c>
      <c r="CE229">
        <v>14.6</v>
      </c>
      <c r="CF229" t="s">
        <v>998</v>
      </c>
    </row>
    <row r="230" spans="1:83" ht="12.75">
      <c r="A230" s="68" t="s">
        <v>157</v>
      </c>
      <c r="B230" s="69" t="s">
        <v>812</v>
      </c>
      <c r="C230" s="69">
        <v>13.5</v>
      </c>
      <c r="D230" s="69">
        <v>13.5</v>
      </c>
      <c r="E230" s="69">
        <v>13.5</v>
      </c>
      <c r="F230" s="69">
        <v>13.5</v>
      </c>
      <c r="G230" s="69">
        <v>13.5</v>
      </c>
      <c r="H230" s="69">
        <v>13.5</v>
      </c>
      <c r="I230" s="69">
        <v>13.5</v>
      </c>
      <c r="J230" s="69">
        <v>13.5</v>
      </c>
      <c r="K230" s="69">
        <v>13.5</v>
      </c>
      <c r="L230" s="69">
        <v>13.5</v>
      </c>
      <c r="M230" s="69">
        <v>13.5</v>
      </c>
      <c r="N230" s="69">
        <v>13.5</v>
      </c>
      <c r="O230" s="69">
        <v>13.5</v>
      </c>
      <c r="P230" s="69">
        <v>13.5</v>
      </c>
      <c r="Q230" s="69">
        <v>13.5</v>
      </c>
      <c r="R230" s="69">
        <v>13.5</v>
      </c>
      <c r="S230" s="69">
        <v>13.5</v>
      </c>
      <c r="T230" s="69">
        <v>13.5</v>
      </c>
      <c r="U230" s="69">
        <v>13.5</v>
      </c>
      <c r="V230" s="69">
        <v>13.5</v>
      </c>
      <c r="W230" s="69">
        <v>13.5</v>
      </c>
      <c r="X230">
        <v>13.5</v>
      </c>
      <c r="Y230">
        <v>13.5</v>
      </c>
      <c r="Z230">
        <v>13.5</v>
      </c>
      <c r="AA230" s="77">
        <v>13.3</v>
      </c>
      <c r="AB230">
        <v>13.3</v>
      </c>
      <c r="AC230">
        <v>13.3</v>
      </c>
      <c r="AD230" s="77">
        <v>12.4</v>
      </c>
      <c r="AE230">
        <v>12.4</v>
      </c>
      <c r="AF230">
        <v>12.4</v>
      </c>
      <c r="AG230">
        <v>12.4</v>
      </c>
      <c r="AH230">
        <v>12.4</v>
      </c>
      <c r="AI230">
        <v>12.4</v>
      </c>
      <c r="AJ230">
        <v>12.4</v>
      </c>
      <c r="AK230">
        <v>12.4</v>
      </c>
      <c r="AL230">
        <v>12.4</v>
      </c>
      <c r="AM230">
        <v>12.4</v>
      </c>
      <c r="AN230">
        <v>12.4</v>
      </c>
      <c r="AO230">
        <v>12.4</v>
      </c>
      <c r="AP230">
        <v>12.4</v>
      </c>
      <c r="AQ230">
        <v>12.4</v>
      </c>
      <c r="AR230" s="81">
        <v>11.4</v>
      </c>
      <c r="AS230">
        <v>11.4</v>
      </c>
      <c r="AT230">
        <v>11.4</v>
      </c>
      <c r="AU230">
        <v>11.4</v>
      </c>
      <c r="AV230">
        <v>11.4</v>
      </c>
      <c r="AW230">
        <v>11.4</v>
      </c>
      <c r="AX230">
        <v>11.4</v>
      </c>
      <c r="AY230">
        <v>11.4</v>
      </c>
      <c r="AZ230">
        <v>11.4</v>
      </c>
      <c r="BA230">
        <v>11.4</v>
      </c>
      <c r="BB230">
        <v>11.4</v>
      </c>
      <c r="BC230">
        <v>11.4</v>
      </c>
      <c r="BD230">
        <v>11.4</v>
      </c>
      <c r="BE230">
        <v>11.4</v>
      </c>
      <c r="BF230">
        <v>11.4</v>
      </c>
      <c r="BG230">
        <v>11.4</v>
      </c>
      <c r="BH230" s="77">
        <v>12.9</v>
      </c>
      <c r="BI230">
        <v>12.9</v>
      </c>
      <c r="BJ230">
        <v>12.9</v>
      </c>
      <c r="BK230">
        <v>12.9</v>
      </c>
      <c r="BL230">
        <v>12.9</v>
      </c>
      <c r="BM230">
        <v>12.9</v>
      </c>
      <c r="BN230">
        <v>12.9</v>
      </c>
      <c r="BO230">
        <v>12.9</v>
      </c>
      <c r="BP230">
        <v>12.9</v>
      </c>
      <c r="BQ230">
        <v>12.9</v>
      </c>
      <c r="BR230">
        <v>12.9</v>
      </c>
      <c r="BS230">
        <v>12.9</v>
      </c>
      <c r="BT230" s="8">
        <v>14.6</v>
      </c>
      <c r="BU230">
        <v>14.6</v>
      </c>
      <c r="BV230">
        <v>14.6</v>
      </c>
      <c r="BW230">
        <v>14.6</v>
      </c>
      <c r="BX230">
        <v>14.6</v>
      </c>
      <c r="BY230">
        <v>14.6</v>
      </c>
      <c r="BZ230">
        <v>14.6</v>
      </c>
      <c r="CA230">
        <v>14.6</v>
      </c>
      <c r="CB230">
        <v>14.6</v>
      </c>
      <c r="CC230">
        <v>14.6</v>
      </c>
      <c r="CD230">
        <v>14.6</v>
      </c>
      <c r="CE230">
        <v>14.6</v>
      </c>
    </row>
    <row r="231" spans="1:83" ht="12.75">
      <c r="A231" s="68" t="s">
        <v>333</v>
      </c>
      <c r="B231" s="69" t="s">
        <v>334</v>
      </c>
      <c r="C231" s="69">
        <v>14.2</v>
      </c>
      <c r="D231" s="69">
        <v>14.2</v>
      </c>
      <c r="E231" s="69">
        <v>14.2</v>
      </c>
      <c r="F231" s="69">
        <v>14.2</v>
      </c>
      <c r="G231" s="69">
        <v>14.2</v>
      </c>
      <c r="H231" s="69">
        <v>14.2</v>
      </c>
      <c r="I231" s="69">
        <v>14.2</v>
      </c>
      <c r="J231" s="69">
        <v>14.2</v>
      </c>
      <c r="K231" s="69">
        <v>14.2</v>
      </c>
      <c r="L231" s="69">
        <v>14.2</v>
      </c>
      <c r="M231" s="69">
        <v>14.2</v>
      </c>
      <c r="N231" s="69">
        <v>14.2</v>
      </c>
      <c r="O231" s="69">
        <v>14.2</v>
      </c>
      <c r="P231" s="69">
        <v>14.2</v>
      </c>
      <c r="Q231" s="69">
        <v>14.2</v>
      </c>
      <c r="R231" s="69">
        <v>14.2</v>
      </c>
      <c r="S231" s="69">
        <v>14.2</v>
      </c>
      <c r="T231" s="69">
        <v>14.2</v>
      </c>
      <c r="U231" s="69">
        <v>14.2</v>
      </c>
      <c r="V231" s="69">
        <v>14.2</v>
      </c>
      <c r="W231" s="69">
        <v>14.2</v>
      </c>
      <c r="X231">
        <v>14.2</v>
      </c>
      <c r="Y231">
        <v>14.2</v>
      </c>
      <c r="Z231">
        <v>14.2</v>
      </c>
      <c r="AA231">
        <v>14.2</v>
      </c>
      <c r="AB231">
        <v>14.2</v>
      </c>
      <c r="AC231">
        <v>14.2</v>
      </c>
      <c r="AD231" s="77">
        <v>13.3</v>
      </c>
      <c r="AE231">
        <v>13.3</v>
      </c>
      <c r="AF231">
        <v>13.3</v>
      </c>
      <c r="AG231">
        <v>13.3</v>
      </c>
      <c r="AH231">
        <v>13.3</v>
      </c>
      <c r="AI231">
        <v>13.3</v>
      </c>
      <c r="AJ231">
        <v>13.3</v>
      </c>
      <c r="AK231">
        <v>13.3</v>
      </c>
      <c r="AL231">
        <v>13.3</v>
      </c>
      <c r="AM231">
        <v>13.3</v>
      </c>
      <c r="AN231">
        <v>13.3</v>
      </c>
      <c r="AO231">
        <v>13.3</v>
      </c>
      <c r="AP231">
        <v>13.3</v>
      </c>
      <c r="AQ231">
        <v>13.3</v>
      </c>
      <c r="AR231">
        <v>13.3</v>
      </c>
      <c r="AS231">
        <v>13.3</v>
      </c>
      <c r="AT231">
        <v>13.3</v>
      </c>
      <c r="AU231">
        <v>13.3</v>
      </c>
      <c r="AV231" s="77">
        <v>14</v>
      </c>
      <c r="AW231">
        <v>14</v>
      </c>
      <c r="AX231">
        <v>14</v>
      </c>
      <c r="AY231">
        <v>14</v>
      </c>
      <c r="AZ231">
        <v>14</v>
      </c>
      <c r="BA231">
        <v>14</v>
      </c>
      <c r="BB231">
        <v>14</v>
      </c>
      <c r="BC231">
        <v>14</v>
      </c>
      <c r="BD231">
        <v>14</v>
      </c>
      <c r="BE231">
        <v>14</v>
      </c>
      <c r="BF231">
        <v>14</v>
      </c>
      <c r="BG231">
        <v>14</v>
      </c>
      <c r="BH231" s="77">
        <v>14.5</v>
      </c>
      <c r="BI231">
        <v>14.5</v>
      </c>
      <c r="BJ231">
        <v>14.5</v>
      </c>
      <c r="BK231">
        <v>14.5</v>
      </c>
      <c r="BL231">
        <v>14.5</v>
      </c>
      <c r="BM231">
        <v>14.5</v>
      </c>
      <c r="BN231">
        <v>14.5</v>
      </c>
      <c r="BO231">
        <v>14.5</v>
      </c>
      <c r="BP231">
        <v>14.5</v>
      </c>
      <c r="BQ231">
        <v>14.5</v>
      </c>
      <c r="BR231">
        <v>14.5</v>
      </c>
      <c r="BS231">
        <v>14.5</v>
      </c>
      <c r="BT231" s="8">
        <v>14.6</v>
      </c>
      <c r="BU231">
        <v>14.6</v>
      </c>
      <c r="BV231">
        <v>14.6</v>
      </c>
      <c r="BW231">
        <v>14.6</v>
      </c>
      <c r="BX231">
        <v>14.6</v>
      </c>
      <c r="BY231">
        <v>14.6</v>
      </c>
      <c r="BZ231">
        <v>14.6</v>
      </c>
      <c r="CA231">
        <v>14.6</v>
      </c>
      <c r="CB231">
        <v>14.6</v>
      </c>
      <c r="CC231">
        <v>14.6</v>
      </c>
      <c r="CD231">
        <v>14.6</v>
      </c>
      <c r="CE231">
        <v>14.6</v>
      </c>
    </row>
    <row r="232" spans="1:85" ht="12.75">
      <c r="A232" s="68" t="s">
        <v>335</v>
      </c>
      <c r="B232" s="69" t="s">
        <v>336</v>
      </c>
      <c r="C232" s="69">
        <v>14.5</v>
      </c>
      <c r="D232" s="69">
        <v>14.5</v>
      </c>
      <c r="E232" s="69">
        <v>14.5</v>
      </c>
      <c r="F232" s="69">
        <v>14.5</v>
      </c>
      <c r="G232" s="69">
        <v>14.5</v>
      </c>
      <c r="H232" s="69">
        <v>14.5</v>
      </c>
      <c r="I232" s="69">
        <v>14.5</v>
      </c>
      <c r="J232" s="69">
        <v>14.5</v>
      </c>
      <c r="K232" s="69">
        <v>14.5</v>
      </c>
      <c r="L232" s="69">
        <v>14.5</v>
      </c>
      <c r="M232" s="69">
        <v>14.5</v>
      </c>
      <c r="N232" s="69">
        <v>14.5</v>
      </c>
      <c r="O232" s="69">
        <v>14.5</v>
      </c>
      <c r="P232" s="69">
        <v>14.5</v>
      </c>
      <c r="Q232" s="69">
        <v>14.5</v>
      </c>
      <c r="R232" s="69">
        <v>14.5</v>
      </c>
      <c r="S232" s="69">
        <v>14.5</v>
      </c>
      <c r="T232" s="69">
        <v>14.5</v>
      </c>
      <c r="U232" s="69">
        <v>14.5</v>
      </c>
      <c r="V232" s="69">
        <v>14.5</v>
      </c>
      <c r="W232" s="69">
        <v>14.5</v>
      </c>
      <c r="X232">
        <v>14.5</v>
      </c>
      <c r="Y232">
        <v>14.5</v>
      </c>
      <c r="Z232">
        <v>14.5</v>
      </c>
      <c r="AA232">
        <v>14.5</v>
      </c>
      <c r="AB232">
        <v>14.5</v>
      </c>
      <c r="AC232">
        <v>14.5</v>
      </c>
      <c r="AD232" s="77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 s="8">
        <v>0</v>
      </c>
      <c r="BU232">
        <v>0</v>
      </c>
      <c r="BV232">
        <v>0</v>
      </c>
      <c r="BW232">
        <v>0</v>
      </c>
      <c r="BX232">
        <v>0</v>
      </c>
      <c r="BY232">
        <v>0</v>
      </c>
      <c r="BZ232">
        <v>0</v>
      </c>
      <c r="CA232">
        <v>0</v>
      </c>
      <c r="CB232">
        <v>0</v>
      </c>
      <c r="CC232">
        <v>0</v>
      </c>
      <c r="CD232">
        <v>0</v>
      </c>
      <c r="CE232">
        <v>0</v>
      </c>
      <c r="CF232" t="s">
        <v>780</v>
      </c>
      <c r="CG232" t="s">
        <v>851</v>
      </c>
    </row>
    <row r="233" spans="1:85" ht="12.75">
      <c r="A233" s="68" t="s">
        <v>337</v>
      </c>
      <c r="B233" s="69" t="s">
        <v>338</v>
      </c>
      <c r="C233" s="69">
        <v>14.5</v>
      </c>
      <c r="D233" s="69">
        <v>14.5</v>
      </c>
      <c r="E233" s="69">
        <v>14.5</v>
      </c>
      <c r="F233" s="69">
        <v>14.5</v>
      </c>
      <c r="G233" s="69">
        <v>14.5</v>
      </c>
      <c r="H233" s="69">
        <v>14.5</v>
      </c>
      <c r="I233" s="69">
        <v>14.5</v>
      </c>
      <c r="J233" s="69">
        <v>14.5</v>
      </c>
      <c r="K233" s="69">
        <v>14.5</v>
      </c>
      <c r="L233" s="69">
        <v>14.5</v>
      </c>
      <c r="M233" s="69">
        <v>14.5</v>
      </c>
      <c r="N233" s="69">
        <v>14.5</v>
      </c>
      <c r="O233" s="69">
        <v>14.5</v>
      </c>
      <c r="P233" s="69">
        <v>14.5</v>
      </c>
      <c r="Q233" s="69">
        <v>14.5</v>
      </c>
      <c r="R233" s="69">
        <v>14.5</v>
      </c>
      <c r="S233" s="69">
        <v>14.5</v>
      </c>
      <c r="T233" s="69">
        <v>14.5</v>
      </c>
      <c r="U233" s="69">
        <v>14.5</v>
      </c>
      <c r="V233" s="69">
        <v>14.5</v>
      </c>
      <c r="W233" s="69">
        <v>14.5</v>
      </c>
      <c r="X233">
        <v>14.5</v>
      </c>
      <c r="Y233">
        <v>14.5</v>
      </c>
      <c r="Z233">
        <v>14.5</v>
      </c>
      <c r="AA233">
        <v>14.5</v>
      </c>
      <c r="AB233">
        <v>14.5</v>
      </c>
      <c r="AC233">
        <v>14.5</v>
      </c>
      <c r="AD233" s="77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 s="8">
        <v>0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0</v>
      </c>
      <c r="CC233">
        <v>0</v>
      </c>
      <c r="CD233">
        <v>0</v>
      </c>
      <c r="CE233">
        <v>0</v>
      </c>
      <c r="CF233" t="s">
        <v>780</v>
      </c>
      <c r="CG233" t="s">
        <v>852</v>
      </c>
    </row>
    <row r="234" spans="1:83" ht="12.75">
      <c r="A234" s="68" t="s">
        <v>158</v>
      </c>
      <c r="B234" s="69" t="s">
        <v>813</v>
      </c>
      <c r="C234" s="69">
        <v>13.5</v>
      </c>
      <c r="D234" s="69">
        <v>13.5</v>
      </c>
      <c r="E234" s="69">
        <v>13.5</v>
      </c>
      <c r="F234" s="69">
        <v>13.5</v>
      </c>
      <c r="G234" s="69">
        <v>13.5</v>
      </c>
      <c r="H234" s="69">
        <v>13.5</v>
      </c>
      <c r="I234" s="69">
        <v>13.5</v>
      </c>
      <c r="J234" s="69">
        <v>13.5</v>
      </c>
      <c r="K234" s="69">
        <v>13.5</v>
      </c>
      <c r="L234" s="69">
        <v>13.5</v>
      </c>
      <c r="M234" s="69">
        <v>13.5</v>
      </c>
      <c r="N234" s="69">
        <v>13.5</v>
      </c>
      <c r="O234" s="69">
        <v>13.5</v>
      </c>
      <c r="P234" s="69">
        <v>13.5</v>
      </c>
      <c r="Q234" s="69">
        <v>13.5</v>
      </c>
      <c r="R234" s="69">
        <v>13.5</v>
      </c>
      <c r="S234" s="69">
        <v>13.5</v>
      </c>
      <c r="T234" s="69">
        <v>13.5</v>
      </c>
      <c r="U234" s="69">
        <v>13.5</v>
      </c>
      <c r="V234" s="69">
        <v>13.5</v>
      </c>
      <c r="W234" s="69">
        <v>13.5</v>
      </c>
      <c r="X234" s="66">
        <v>13.7</v>
      </c>
      <c r="Y234">
        <v>13.7</v>
      </c>
      <c r="Z234">
        <v>13.7</v>
      </c>
      <c r="AA234">
        <v>13.7</v>
      </c>
      <c r="AB234">
        <v>13.7</v>
      </c>
      <c r="AC234">
        <v>13.7</v>
      </c>
      <c r="AD234" s="77">
        <v>12.8</v>
      </c>
      <c r="AE234">
        <v>12.8</v>
      </c>
      <c r="AF234">
        <v>12.8</v>
      </c>
      <c r="AG234">
        <v>12.8</v>
      </c>
      <c r="AH234">
        <v>12.8</v>
      </c>
      <c r="AI234">
        <v>12.8</v>
      </c>
      <c r="AJ234">
        <v>12.8</v>
      </c>
      <c r="AK234">
        <v>12.8</v>
      </c>
      <c r="AL234">
        <v>12.8</v>
      </c>
      <c r="AM234">
        <v>12.8</v>
      </c>
      <c r="AN234">
        <v>12.8</v>
      </c>
      <c r="AO234">
        <v>12.8</v>
      </c>
      <c r="AP234">
        <v>12.8</v>
      </c>
      <c r="AQ234">
        <v>12.8</v>
      </c>
      <c r="AR234">
        <v>12.8</v>
      </c>
      <c r="AS234">
        <v>12.8</v>
      </c>
      <c r="AT234">
        <v>12.8</v>
      </c>
      <c r="AU234">
        <v>12.8</v>
      </c>
      <c r="AV234" s="77">
        <v>13.7</v>
      </c>
      <c r="AW234">
        <v>13.7</v>
      </c>
      <c r="AX234">
        <v>13.7</v>
      </c>
      <c r="AY234">
        <v>13.7</v>
      </c>
      <c r="AZ234">
        <v>13.7</v>
      </c>
      <c r="BA234">
        <v>13.7</v>
      </c>
      <c r="BB234">
        <v>13.7</v>
      </c>
      <c r="BC234">
        <v>13.7</v>
      </c>
      <c r="BD234">
        <v>13.7</v>
      </c>
      <c r="BE234">
        <v>13.7</v>
      </c>
      <c r="BF234">
        <v>13.7</v>
      </c>
      <c r="BG234">
        <v>13.7</v>
      </c>
      <c r="BH234" s="77">
        <v>14.1</v>
      </c>
      <c r="BI234">
        <v>14.1</v>
      </c>
      <c r="BJ234">
        <v>14.1</v>
      </c>
      <c r="BK234">
        <v>14.1</v>
      </c>
      <c r="BL234">
        <v>14.1</v>
      </c>
      <c r="BM234">
        <v>14.1</v>
      </c>
      <c r="BN234" s="77">
        <v>15</v>
      </c>
      <c r="BO234">
        <v>15</v>
      </c>
      <c r="BP234">
        <v>15</v>
      </c>
      <c r="BQ234">
        <v>15</v>
      </c>
      <c r="BR234">
        <v>15</v>
      </c>
      <c r="BS234">
        <v>15</v>
      </c>
      <c r="BT234" s="8">
        <v>14.6</v>
      </c>
      <c r="BU234">
        <v>14.6</v>
      </c>
      <c r="BV234">
        <v>14.6</v>
      </c>
      <c r="BW234">
        <v>14.6</v>
      </c>
      <c r="BX234">
        <v>14.6</v>
      </c>
      <c r="BY234">
        <v>14.6</v>
      </c>
      <c r="BZ234">
        <v>14.6</v>
      </c>
      <c r="CA234">
        <v>14.6</v>
      </c>
      <c r="CB234">
        <v>14.6</v>
      </c>
      <c r="CC234">
        <v>14.6</v>
      </c>
      <c r="CD234">
        <v>14.6</v>
      </c>
      <c r="CE234">
        <v>14.6</v>
      </c>
    </row>
    <row r="235" spans="1:85" ht="12.75">
      <c r="A235" s="68" t="s">
        <v>349</v>
      </c>
      <c r="B235" s="69" t="s">
        <v>350</v>
      </c>
      <c r="C235" s="69">
        <v>13</v>
      </c>
      <c r="D235" s="69">
        <v>13</v>
      </c>
      <c r="E235" s="69">
        <v>13</v>
      </c>
      <c r="F235" s="69">
        <v>13</v>
      </c>
      <c r="G235" s="69">
        <v>13</v>
      </c>
      <c r="H235" s="69">
        <v>13</v>
      </c>
      <c r="I235" s="69">
        <v>13</v>
      </c>
      <c r="J235" s="69">
        <v>13</v>
      </c>
      <c r="K235" s="69">
        <v>13</v>
      </c>
      <c r="L235" s="69">
        <v>13</v>
      </c>
      <c r="M235" s="69">
        <v>13</v>
      </c>
      <c r="N235" s="69">
        <v>13</v>
      </c>
      <c r="O235" s="69">
        <v>13</v>
      </c>
      <c r="P235" s="69">
        <v>13</v>
      </c>
      <c r="Q235" s="69">
        <v>13</v>
      </c>
      <c r="R235" s="69">
        <v>13</v>
      </c>
      <c r="S235" s="70">
        <v>13.7</v>
      </c>
      <c r="T235" s="69">
        <v>13.7</v>
      </c>
      <c r="U235" s="69">
        <v>13.7</v>
      </c>
      <c r="V235" s="69">
        <v>13.7</v>
      </c>
      <c r="W235" s="69">
        <v>13.7</v>
      </c>
      <c r="X235">
        <v>13.7</v>
      </c>
      <c r="Y235">
        <v>13.7</v>
      </c>
      <c r="Z235">
        <v>13.7</v>
      </c>
      <c r="AA235">
        <v>13.7</v>
      </c>
      <c r="AB235">
        <v>13.7</v>
      </c>
      <c r="AC235" s="77">
        <v>14.4</v>
      </c>
      <c r="AD235" s="77">
        <v>13.5</v>
      </c>
      <c r="AE235">
        <v>13.5</v>
      </c>
      <c r="AF235">
        <v>13.5</v>
      </c>
      <c r="AG235">
        <v>13.5</v>
      </c>
      <c r="AH235">
        <v>13.5</v>
      </c>
      <c r="AI235">
        <v>13.5</v>
      </c>
      <c r="AJ235">
        <v>13.5</v>
      </c>
      <c r="AK235">
        <v>13.5</v>
      </c>
      <c r="AL235">
        <v>13.5</v>
      </c>
      <c r="AM235">
        <v>13.5</v>
      </c>
      <c r="AN235">
        <v>13.5</v>
      </c>
      <c r="AO235">
        <v>13.5</v>
      </c>
      <c r="AP235">
        <v>13.5</v>
      </c>
      <c r="AQ235" s="77">
        <v>14.3</v>
      </c>
      <c r="AR235">
        <v>14.3</v>
      </c>
      <c r="AS235">
        <v>14.3</v>
      </c>
      <c r="AT235">
        <v>14.3</v>
      </c>
      <c r="AU235">
        <v>14.3</v>
      </c>
      <c r="AV235" s="77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 s="8">
        <v>0</v>
      </c>
      <c r="BU235">
        <v>0</v>
      </c>
      <c r="BV235">
        <v>0</v>
      </c>
      <c r="BW235">
        <v>0</v>
      </c>
      <c r="BX235">
        <v>0</v>
      </c>
      <c r="BY235">
        <v>0</v>
      </c>
      <c r="BZ235">
        <v>0</v>
      </c>
      <c r="CA235">
        <v>0</v>
      </c>
      <c r="CB235">
        <v>0</v>
      </c>
      <c r="CC235">
        <v>0</v>
      </c>
      <c r="CD235">
        <v>0</v>
      </c>
      <c r="CE235">
        <v>0</v>
      </c>
      <c r="CF235" t="s">
        <v>780</v>
      </c>
      <c r="CG235" t="s">
        <v>881</v>
      </c>
    </row>
    <row r="236" spans="1:85" ht="12.75">
      <c r="A236" s="68" t="s">
        <v>339</v>
      </c>
      <c r="B236" s="69" t="s">
        <v>340</v>
      </c>
      <c r="C236" s="69">
        <v>12.9</v>
      </c>
      <c r="D236" s="69">
        <v>12.9</v>
      </c>
      <c r="E236" s="69">
        <v>12.9</v>
      </c>
      <c r="F236" s="69">
        <v>12.9</v>
      </c>
      <c r="G236" s="70">
        <v>13.5</v>
      </c>
      <c r="H236" s="69">
        <v>13.5</v>
      </c>
      <c r="I236" s="69">
        <v>13.5</v>
      </c>
      <c r="J236" s="69">
        <v>13.5</v>
      </c>
      <c r="K236" s="69">
        <v>13.5</v>
      </c>
      <c r="L236" s="69">
        <v>13.5</v>
      </c>
      <c r="M236" s="69">
        <v>13.5</v>
      </c>
      <c r="N236" s="69">
        <v>13.5</v>
      </c>
      <c r="O236" s="69">
        <v>13.5</v>
      </c>
      <c r="P236" s="69">
        <v>13.5</v>
      </c>
      <c r="Q236" s="69">
        <v>13.5</v>
      </c>
      <c r="R236" s="69">
        <v>13.5</v>
      </c>
      <c r="S236" s="69">
        <v>13.5</v>
      </c>
      <c r="T236" s="69">
        <v>13.5</v>
      </c>
      <c r="U236" s="69">
        <v>13.5</v>
      </c>
      <c r="V236" s="69">
        <v>13.5</v>
      </c>
      <c r="W236" s="69">
        <v>13.5</v>
      </c>
      <c r="X236">
        <v>13.5</v>
      </c>
      <c r="Y236">
        <v>13.5</v>
      </c>
      <c r="Z236">
        <v>13.5</v>
      </c>
      <c r="AA236">
        <v>13.5</v>
      </c>
      <c r="AB236">
        <v>13.5</v>
      </c>
      <c r="AC236">
        <v>13.5</v>
      </c>
      <c r="AD236" s="77">
        <v>12.6</v>
      </c>
      <c r="AE236">
        <v>12.6</v>
      </c>
      <c r="AF236">
        <v>12.6</v>
      </c>
      <c r="AG236">
        <v>12.6</v>
      </c>
      <c r="AH236">
        <v>12.6</v>
      </c>
      <c r="AI236">
        <v>12.6</v>
      </c>
      <c r="AJ236">
        <v>12.6</v>
      </c>
      <c r="AK236">
        <v>12.6</v>
      </c>
      <c r="AL236">
        <v>12.6</v>
      </c>
      <c r="AM236">
        <v>12.6</v>
      </c>
      <c r="AN236">
        <v>12.6</v>
      </c>
      <c r="AO236">
        <v>12.6</v>
      </c>
      <c r="AP236">
        <v>12.6</v>
      </c>
      <c r="AQ236">
        <v>12.6</v>
      </c>
      <c r="AR236">
        <v>12.6</v>
      </c>
      <c r="AS236" s="77">
        <v>13.2</v>
      </c>
      <c r="AT236">
        <v>13.2</v>
      </c>
      <c r="AU236">
        <v>13.2</v>
      </c>
      <c r="AV236" s="77">
        <v>13.5</v>
      </c>
      <c r="AW236">
        <v>13.5</v>
      </c>
      <c r="AX236">
        <v>13.5</v>
      </c>
      <c r="AY236">
        <v>13.5</v>
      </c>
      <c r="AZ236">
        <v>13.5</v>
      </c>
      <c r="BA236">
        <v>13.5</v>
      </c>
      <c r="BB236">
        <v>13.5</v>
      </c>
      <c r="BC236">
        <v>13.5</v>
      </c>
      <c r="BD236">
        <v>13.5</v>
      </c>
      <c r="BE236">
        <v>13.5</v>
      </c>
      <c r="BF236">
        <v>13.5</v>
      </c>
      <c r="BG236">
        <v>13.5</v>
      </c>
      <c r="BH236" s="77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 s="8">
        <v>0</v>
      </c>
      <c r="BU236">
        <v>0</v>
      </c>
      <c r="BV236">
        <v>0</v>
      </c>
      <c r="BW236">
        <v>0</v>
      </c>
      <c r="BX236">
        <v>0</v>
      </c>
      <c r="BY236">
        <v>0</v>
      </c>
      <c r="BZ236">
        <v>0</v>
      </c>
      <c r="CA236">
        <v>0</v>
      </c>
      <c r="CB236">
        <v>0</v>
      </c>
      <c r="CC236">
        <v>0</v>
      </c>
      <c r="CD236">
        <v>0</v>
      </c>
      <c r="CE236">
        <v>0</v>
      </c>
      <c r="CF236" t="s">
        <v>780</v>
      </c>
      <c r="CG236" t="s">
        <v>992</v>
      </c>
    </row>
    <row r="237" spans="1:85" ht="12.75">
      <c r="A237" s="7" t="s">
        <v>341</v>
      </c>
      <c r="B237" s="8" t="s">
        <v>342</v>
      </c>
      <c r="C237" s="8">
        <v>14.7</v>
      </c>
      <c r="D237" s="8">
        <v>14.7</v>
      </c>
      <c r="E237" s="8">
        <v>14.7</v>
      </c>
      <c r="F237" s="8">
        <v>14.7</v>
      </c>
      <c r="G237" s="8">
        <v>14.7</v>
      </c>
      <c r="H237" s="8">
        <v>14.7</v>
      </c>
      <c r="I237" s="8">
        <v>14.7</v>
      </c>
      <c r="J237" s="8">
        <v>14.7</v>
      </c>
      <c r="K237" s="8">
        <v>14.7</v>
      </c>
      <c r="L237" s="64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8">
        <v>0</v>
      </c>
      <c r="AA237" s="8">
        <v>0</v>
      </c>
      <c r="AB237" s="8">
        <v>0</v>
      </c>
      <c r="AC237" s="8">
        <v>0</v>
      </c>
      <c r="AD237" s="8">
        <v>0</v>
      </c>
      <c r="AE237" s="8">
        <v>0</v>
      </c>
      <c r="AF237" s="8">
        <v>0</v>
      </c>
      <c r="AG237" s="8">
        <v>0</v>
      </c>
      <c r="AH237" s="8">
        <v>0</v>
      </c>
      <c r="AI237" s="8">
        <v>0</v>
      </c>
      <c r="AJ237" s="8">
        <v>0</v>
      </c>
      <c r="AK237" s="8">
        <v>0</v>
      </c>
      <c r="AL237" s="8">
        <v>0</v>
      </c>
      <c r="AM237" s="8">
        <v>0</v>
      </c>
      <c r="AN237" s="8">
        <v>0</v>
      </c>
      <c r="AO237" s="8">
        <v>0</v>
      </c>
      <c r="AP237" s="8">
        <v>0</v>
      </c>
      <c r="AQ237" s="8">
        <v>0</v>
      </c>
      <c r="AR237" s="8">
        <v>0</v>
      </c>
      <c r="AS237" s="8">
        <v>0</v>
      </c>
      <c r="AT237" s="8">
        <v>0</v>
      </c>
      <c r="AU237" s="8">
        <v>0</v>
      </c>
      <c r="AV237" s="8">
        <v>0</v>
      </c>
      <c r="AW237" s="8">
        <v>0</v>
      </c>
      <c r="AX237" s="8">
        <v>0</v>
      </c>
      <c r="AY237" s="8">
        <v>0</v>
      </c>
      <c r="AZ237" s="8">
        <v>0</v>
      </c>
      <c r="BA237" s="8">
        <v>0</v>
      </c>
      <c r="BB237" s="8">
        <v>0</v>
      </c>
      <c r="BC237" s="8">
        <v>0</v>
      </c>
      <c r="BD237" s="8">
        <v>0</v>
      </c>
      <c r="BE237" s="8">
        <v>0</v>
      </c>
      <c r="BF237" s="8">
        <v>0</v>
      </c>
      <c r="BG237" s="8">
        <v>0</v>
      </c>
      <c r="BH237" s="8">
        <v>0</v>
      </c>
      <c r="BI237" s="8">
        <v>0</v>
      </c>
      <c r="BJ237" s="8">
        <v>0</v>
      </c>
      <c r="BK237" s="8">
        <v>0</v>
      </c>
      <c r="BL237" s="8">
        <v>0</v>
      </c>
      <c r="BM237" s="8">
        <v>0</v>
      </c>
      <c r="BN237" s="8">
        <v>0</v>
      </c>
      <c r="BO237" s="8">
        <v>0</v>
      </c>
      <c r="BP237" s="8">
        <v>0</v>
      </c>
      <c r="BQ237" s="8">
        <v>0</v>
      </c>
      <c r="BR237" s="8">
        <v>0</v>
      </c>
      <c r="BS237" s="8">
        <v>0</v>
      </c>
      <c r="BT237" s="8">
        <v>0</v>
      </c>
      <c r="BU237" s="8">
        <v>0</v>
      </c>
      <c r="BV237" s="8">
        <v>0</v>
      </c>
      <c r="BW237" s="8">
        <v>0</v>
      </c>
      <c r="BX237" s="8">
        <v>0</v>
      </c>
      <c r="BY237" s="8">
        <v>0</v>
      </c>
      <c r="BZ237" s="8">
        <v>0</v>
      </c>
      <c r="CA237" s="8">
        <v>0</v>
      </c>
      <c r="CB237" s="8">
        <v>0</v>
      </c>
      <c r="CC237" s="8">
        <v>0</v>
      </c>
      <c r="CD237" s="8">
        <v>0</v>
      </c>
      <c r="CE237" s="8">
        <v>0</v>
      </c>
      <c r="CF237" t="s">
        <v>780</v>
      </c>
      <c r="CG237" t="s">
        <v>843</v>
      </c>
    </row>
    <row r="238" spans="1:85" ht="12.75">
      <c r="A238" s="7" t="s">
        <v>345</v>
      </c>
      <c r="B238" s="8" t="s">
        <v>346</v>
      </c>
      <c r="C238" s="8">
        <v>14.2</v>
      </c>
      <c r="D238" s="8">
        <v>14.2</v>
      </c>
      <c r="E238" s="8">
        <v>14.2</v>
      </c>
      <c r="F238" s="8">
        <v>14.2</v>
      </c>
      <c r="G238" s="8">
        <v>14.2</v>
      </c>
      <c r="H238" s="8">
        <v>14.2</v>
      </c>
      <c r="I238" s="8">
        <v>14.2</v>
      </c>
      <c r="J238" s="8">
        <v>14.2</v>
      </c>
      <c r="K238" s="8">
        <v>14.2</v>
      </c>
      <c r="L238" s="64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v>0</v>
      </c>
      <c r="T238" s="8">
        <v>0</v>
      </c>
      <c r="U238" s="8">
        <v>0</v>
      </c>
      <c r="V238" s="8">
        <v>0</v>
      </c>
      <c r="W238" s="8">
        <v>0</v>
      </c>
      <c r="X238" s="8">
        <v>0</v>
      </c>
      <c r="Y238" s="8">
        <v>0</v>
      </c>
      <c r="Z238" s="8">
        <v>0</v>
      </c>
      <c r="AA238" s="8">
        <v>0</v>
      </c>
      <c r="AB238" s="8">
        <v>0</v>
      </c>
      <c r="AC238" s="8">
        <v>0</v>
      </c>
      <c r="AD238" s="8">
        <v>0</v>
      </c>
      <c r="AE238" s="8">
        <v>0</v>
      </c>
      <c r="AF238" s="8">
        <v>0</v>
      </c>
      <c r="AG238" s="8">
        <v>0</v>
      </c>
      <c r="AH238" s="8">
        <v>0</v>
      </c>
      <c r="AI238" s="8">
        <v>0</v>
      </c>
      <c r="AJ238" s="8">
        <v>0</v>
      </c>
      <c r="AK238" s="8">
        <v>0</v>
      </c>
      <c r="AL238" s="8">
        <v>0</v>
      </c>
      <c r="AM238" s="8">
        <v>0</v>
      </c>
      <c r="AN238" s="8">
        <v>0</v>
      </c>
      <c r="AO238" s="8">
        <v>0</v>
      </c>
      <c r="AP238" s="8">
        <v>0</v>
      </c>
      <c r="AQ238" s="8">
        <v>0</v>
      </c>
      <c r="AR238" s="8">
        <v>0</v>
      </c>
      <c r="AS238" s="8">
        <v>0</v>
      </c>
      <c r="AT238" s="8">
        <v>0</v>
      </c>
      <c r="AU238" s="8">
        <v>0</v>
      </c>
      <c r="AV238" s="8">
        <v>0</v>
      </c>
      <c r="AW238" s="8">
        <v>0</v>
      </c>
      <c r="AX238" s="8">
        <v>0</v>
      </c>
      <c r="AY238" s="8">
        <v>0</v>
      </c>
      <c r="AZ238" s="8">
        <v>0</v>
      </c>
      <c r="BA238" s="8">
        <v>0</v>
      </c>
      <c r="BB238" s="8">
        <v>0</v>
      </c>
      <c r="BC238" s="8">
        <v>0</v>
      </c>
      <c r="BD238" s="8">
        <v>0</v>
      </c>
      <c r="BE238" s="8">
        <v>0</v>
      </c>
      <c r="BF238" s="8">
        <v>0</v>
      </c>
      <c r="BG238" s="8">
        <v>0</v>
      </c>
      <c r="BH238" s="8">
        <v>0</v>
      </c>
      <c r="BI238" s="8">
        <v>0</v>
      </c>
      <c r="BJ238" s="8">
        <v>0</v>
      </c>
      <c r="BK238" s="8">
        <v>0</v>
      </c>
      <c r="BL238" s="8">
        <v>0</v>
      </c>
      <c r="BM238" s="8">
        <v>0</v>
      </c>
      <c r="BN238" s="8">
        <v>0</v>
      </c>
      <c r="BO238" s="8">
        <v>0</v>
      </c>
      <c r="BP238" s="8">
        <v>0</v>
      </c>
      <c r="BQ238" s="8">
        <v>0</v>
      </c>
      <c r="BR238" s="8">
        <v>0</v>
      </c>
      <c r="BS238" s="8">
        <v>0</v>
      </c>
      <c r="BT238" s="8">
        <v>0</v>
      </c>
      <c r="BU238" s="8">
        <v>0</v>
      </c>
      <c r="BV238" s="8">
        <v>0</v>
      </c>
      <c r="BW238" s="8">
        <v>0</v>
      </c>
      <c r="BX238" s="8">
        <v>0</v>
      </c>
      <c r="BY238" s="8">
        <v>0</v>
      </c>
      <c r="BZ238" s="8">
        <v>0</v>
      </c>
      <c r="CA238" s="8">
        <v>0</v>
      </c>
      <c r="CB238" s="8">
        <v>0</v>
      </c>
      <c r="CC238" s="8">
        <v>0</v>
      </c>
      <c r="CD238" s="8">
        <v>0</v>
      </c>
      <c r="CE238" s="8">
        <v>0</v>
      </c>
      <c r="CF238" t="s">
        <v>780</v>
      </c>
      <c r="CG238" t="s">
        <v>847</v>
      </c>
    </row>
    <row r="239" spans="1:85" ht="12.75">
      <c r="A239" s="7" t="s">
        <v>347</v>
      </c>
      <c r="B239" s="8" t="s">
        <v>348</v>
      </c>
      <c r="C239" s="8">
        <v>14.2</v>
      </c>
      <c r="D239" s="8">
        <v>14.2</v>
      </c>
      <c r="E239" s="8">
        <v>14.2</v>
      </c>
      <c r="F239" s="8">
        <v>14.2</v>
      </c>
      <c r="G239" s="8">
        <v>14.2</v>
      </c>
      <c r="H239" s="8">
        <v>14.2</v>
      </c>
      <c r="I239" s="8">
        <v>14.2</v>
      </c>
      <c r="J239" s="8">
        <v>14.2</v>
      </c>
      <c r="K239" s="8">
        <v>14.2</v>
      </c>
      <c r="L239" s="64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8">
        <v>0</v>
      </c>
      <c r="AA239" s="8">
        <v>0</v>
      </c>
      <c r="AB239" s="8">
        <v>0</v>
      </c>
      <c r="AC239" s="8">
        <v>0</v>
      </c>
      <c r="AD239" s="8">
        <v>0</v>
      </c>
      <c r="AE239" s="8">
        <v>0</v>
      </c>
      <c r="AF239" s="8">
        <v>0</v>
      </c>
      <c r="AG239" s="8">
        <v>0</v>
      </c>
      <c r="AH239" s="8">
        <v>0</v>
      </c>
      <c r="AI239" s="8">
        <v>0</v>
      </c>
      <c r="AJ239" s="8">
        <v>0</v>
      </c>
      <c r="AK239" s="8">
        <v>0</v>
      </c>
      <c r="AL239" s="8">
        <v>0</v>
      </c>
      <c r="AM239" s="8">
        <v>0</v>
      </c>
      <c r="AN239" s="8">
        <v>0</v>
      </c>
      <c r="AO239" s="8">
        <v>0</v>
      </c>
      <c r="AP239" s="8">
        <v>0</v>
      </c>
      <c r="AQ239" s="8">
        <v>0</v>
      </c>
      <c r="AR239" s="8">
        <v>0</v>
      </c>
      <c r="AS239" s="8">
        <v>0</v>
      </c>
      <c r="AT239" s="8">
        <v>0</v>
      </c>
      <c r="AU239" s="8">
        <v>0</v>
      </c>
      <c r="AV239" s="8">
        <v>0</v>
      </c>
      <c r="AW239" s="8">
        <v>0</v>
      </c>
      <c r="AX239" s="8">
        <v>0</v>
      </c>
      <c r="AY239" s="8">
        <v>0</v>
      </c>
      <c r="AZ239" s="8">
        <v>0</v>
      </c>
      <c r="BA239" s="8">
        <v>0</v>
      </c>
      <c r="BB239" s="8">
        <v>0</v>
      </c>
      <c r="BC239" s="8">
        <v>0</v>
      </c>
      <c r="BD239" s="8">
        <v>0</v>
      </c>
      <c r="BE239" s="8">
        <v>0</v>
      </c>
      <c r="BF239" s="8">
        <v>0</v>
      </c>
      <c r="BG239" s="8">
        <v>0</v>
      </c>
      <c r="BH239" s="8">
        <v>0</v>
      </c>
      <c r="BI239" s="8">
        <v>0</v>
      </c>
      <c r="BJ239" s="8">
        <v>0</v>
      </c>
      <c r="BK239" s="8">
        <v>0</v>
      </c>
      <c r="BL239" s="8">
        <v>0</v>
      </c>
      <c r="BM239" s="8">
        <v>0</v>
      </c>
      <c r="BN239" s="8">
        <v>0</v>
      </c>
      <c r="BO239" s="8">
        <v>0</v>
      </c>
      <c r="BP239" s="8">
        <v>0</v>
      </c>
      <c r="BQ239" s="8">
        <v>0</v>
      </c>
      <c r="BR239" s="8">
        <v>0</v>
      </c>
      <c r="BS239" s="8">
        <v>0</v>
      </c>
      <c r="BT239" s="8">
        <v>0</v>
      </c>
      <c r="BU239" s="8">
        <v>0</v>
      </c>
      <c r="BV239" s="8">
        <v>0</v>
      </c>
      <c r="BW239" s="8">
        <v>0</v>
      </c>
      <c r="BX239" s="8">
        <v>0</v>
      </c>
      <c r="BY239" s="8">
        <v>0</v>
      </c>
      <c r="BZ239" s="8">
        <v>0</v>
      </c>
      <c r="CA239" s="8">
        <v>0</v>
      </c>
      <c r="CB239" s="8">
        <v>0</v>
      </c>
      <c r="CC239" s="8">
        <v>0</v>
      </c>
      <c r="CD239" s="8">
        <v>0</v>
      </c>
      <c r="CE239" s="8">
        <v>0</v>
      </c>
      <c r="CF239" t="s">
        <v>780</v>
      </c>
      <c r="CG239" t="s">
        <v>848</v>
      </c>
    </row>
    <row r="240" spans="1:83" ht="12.75">
      <c r="A240" s="68" t="s">
        <v>351</v>
      </c>
      <c r="B240" s="69" t="s">
        <v>352</v>
      </c>
      <c r="C240" s="69">
        <v>13.7</v>
      </c>
      <c r="D240" s="69">
        <v>13.7</v>
      </c>
      <c r="E240" s="69">
        <v>13.7</v>
      </c>
      <c r="F240" s="69">
        <v>13.7</v>
      </c>
      <c r="G240" s="69">
        <v>13.7</v>
      </c>
      <c r="H240" s="69">
        <v>13.7</v>
      </c>
      <c r="I240" s="69">
        <v>13.7</v>
      </c>
      <c r="J240" s="69">
        <v>13.7</v>
      </c>
      <c r="K240" s="69">
        <v>13.7</v>
      </c>
      <c r="L240" s="69">
        <v>13.7</v>
      </c>
      <c r="M240" s="69">
        <v>13.7</v>
      </c>
      <c r="N240" s="69">
        <v>13.7</v>
      </c>
      <c r="O240" s="69">
        <v>13.7</v>
      </c>
      <c r="P240" s="69">
        <v>13.7</v>
      </c>
      <c r="Q240" s="69">
        <v>13.7</v>
      </c>
      <c r="R240" s="69">
        <v>13.7</v>
      </c>
      <c r="S240" s="69">
        <v>13.7</v>
      </c>
      <c r="T240" s="69">
        <v>13.7</v>
      </c>
      <c r="U240" s="69">
        <v>13.7</v>
      </c>
      <c r="V240" s="69">
        <v>13.7</v>
      </c>
      <c r="W240" s="69">
        <v>13.7</v>
      </c>
      <c r="X240">
        <v>13.7</v>
      </c>
      <c r="Y240">
        <v>13.7</v>
      </c>
      <c r="Z240">
        <v>13.7</v>
      </c>
      <c r="AA240">
        <v>13.7</v>
      </c>
      <c r="AB240">
        <v>13.7</v>
      </c>
      <c r="AC240" s="8">
        <v>13.7</v>
      </c>
      <c r="AD240" s="77">
        <v>12.8</v>
      </c>
      <c r="AE240">
        <v>12.8</v>
      </c>
      <c r="AF240">
        <v>12.8</v>
      </c>
      <c r="AG240">
        <v>12.8</v>
      </c>
      <c r="AH240">
        <v>12.8</v>
      </c>
      <c r="AI240">
        <v>12.8</v>
      </c>
      <c r="AJ240">
        <v>12.8</v>
      </c>
      <c r="AK240">
        <v>12.8</v>
      </c>
      <c r="AL240">
        <v>12.8</v>
      </c>
      <c r="AM240">
        <v>12.8</v>
      </c>
      <c r="AN240">
        <v>12.8</v>
      </c>
      <c r="AO240">
        <v>12.8</v>
      </c>
      <c r="AP240">
        <v>12.8</v>
      </c>
      <c r="AQ240">
        <v>12.8</v>
      </c>
      <c r="AR240">
        <v>12.8</v>
      </c>
      <c r="AS240">
        <v>12.8</v>
      </c>
      <c r="AT240">
        <v>12.8</v>
      </c>
      <c r="AU240">
        <v>12.8</v>
      </c>
      <c r="AV240" s="64">
        <v>13.4</v>
      </c>
      <c r="AW240">
        <v>13.4</v>
      </c>
      <c r="AX240">
        <v>13.4</v>
      </c>
      <c r="AY240">
        <v>13.4</v>
      </c>
      <c r="AZ240">
        <v>13.4</v>
      </c>
      <c r="BA240">
        <v>13.4</v>
      </c>
      <c r="BB240">
        <v>13.4</v>
      </c>
      <c r="BC240">
        <v>13.4</v>
      </c>
      <c r="BD240">
        <v>13.4</v>
      </c>
      <c r="BE240">
        <v>13.4</v>
      </c>
      <c r="BF240">
        <v>13.4</v>
      </c>
      <c r="BG240">
        <v>13.4</v>
      </c>
      <c r="BH240" s="77">
        <v>13.9</v>
      </c>
      <c r="BI240">
        <v>13.9</v>
      </c>
      <c r="BJ240">
        <v>13.9</v>
      </c>
      <c r="BK240">
        <v>13.9</v>
      </c>
      <c r="BL240">
        <v>13.9</v>
      </c>
      <c r="BM240">
        <v>13.9</v>
      </c>
      <c r="BN240">
        <v>13.9</v>
      </c>
      <c r="BO240">
        <v>13.9</v>
      </c>
      <c r="BP240">
        <v>13.9</v>
      </c>
      <c r="BQ240">
        <v>13.9</v>
      </c>
      <c r="BR240">
        <v>13.9</v>
      </c>
      <c r="BS240">
        <v>13.9</v>
      </c>
      <c r="BT240" s="8">
        <v>14.6</v>
      </c>
      <c r="BU240">
        <v>14.6</v>
      </c>
      <c r="BV240">
        <v>14.6</v>
      </c>
      <c r="BW240">
        <v>14.6</v>
      </c>
      <c r="BX240">
        <v>14.6</v>
      </c>
      <c r="BY240">
        <v>14.6</v>
      </c>
      <c r="BZ240">
        <v>14.6</v>
      </c>
      <c r="CA240">
        <v>14.6</v>
      </c>
      <c r="CB240">
        <v>14.6</v>
      </c>
      <c r="CC240">
        <v>14.6</v>
      </c>
      <c r="CD240">
        <v>14.6</v>
      </c>
      <c r="CE240">
        <v>14.6</v>
      </c>
    </row>
    <row r="241" spans="1:83" ht="12.75">
      <c r="A241" s="68" t="s">
        <v>353</v>
      </c>
      <c r="B241" s="69" t="s">
        <v>354</v>
      </c>
      <c r="C241" s="69">
        <v>12.7</v>
      </c>
      <c r="D241" s="69">
        <v>12.7</v>
      </c>
      <c r="E241" s="69">
        <v>12.7</v>
      </c>
      <c r="F241" s="69">
        <v>12.7</v>
      </c>
      <c r="G241" s="69">
        <v>12.7</v>
      </c>
      <c r="H241" s="69">
        <v>12.7</v>
      </c>
      <c r="I241" s="70">
        <v>13</v>
      </c>
      <c r="J241" s="69">
        <v>13</v>
      </c>
      <c r="K241" s="69">
        <v>13</v>
      </c>
      <c r="L241" s="69">
        <v>13</v>
      </c>
      <c r="M241" s="69">
        <v>13</v>
      </c>
      <c r="N241" s="69">
        <v>13</v>
      </c>
      <c r="O241" s="69">
        <v>13</v>
      </c>
      <c r="P241" s="69">
        <v>13</v>
      </c>
      <c r="Q241" s="69">
        <v>13</v>
      </c>
      <c r="R241" s="69">
        <v>13</v>
      </c>
      <c r="S241" s="69">
        <v>13</v>
      </c>
      <c r="T241" s="69">
        <v>13</v>
      </c>
      <c r="U241" s="69">
        <v>13</v>
      </c>
      <c r="V241" s="70">
        <v>13.3</v>
      </c>
      <c r="W241" s="69">
        <v>13.3</v>
      </c>
      <c r="X241">
        <v>13.3</v>
      </c>
      <c r="Y241">
        <v>13.3</v>
      </c>
      <c r="Z241">
        <v>13.3</v>
      </c>
      <c r="AA241">
        <v>13.3</v>
      </c>
      <c r="AB241">
        <v>13.3</v>
      </c>
      <c r="AC241" s="8">
        <v>13.3</v>
      </c>
      <c r="AD241" s="77">
        <v>12.4</v>
      </c>
      <c r="AE241">
        <v>12.4</v>
      </c>
      <c r="AF241">
        <v>12.4</v>
      </c>
      <c r="AG241">
        <v>12.4</v>
      </c>
      <c r="AH241">
        <v>12.4</v>
      </c>
      <c r="AI241">
        <v>12.4</v>
      </c>
      <c r="AJ241" s="64">
        <v>12.7</v>
      </c>
      <c r="AK241" s="8">
        <v>12.7</v>
      </c>
      <c r="AL241" s="8">
        <v>12.7</v>
      </c>
      <c r="AM241" s="8">
        <v>12.7</v>
      </c>
      <c r="AN241" s="8">
        <v>12.7</v>
      </c>
      <c r="AO241" s="8">
        <v>12.7</v>
      </c>
      <c r="AP241" s="8">
        <v>12.7</v>
      </c>
      <c r="AQ241">
        <v>12.7</v>
      </c>
      <c r="AR241">
        <v>12.7</v>
      </c>
      <c r="AS241">
        <v>12.7</v>
      </c>
      <c r="AT241">
        <v>12.7</v>
      </c>
      <c r="AU241">
        <v>12.7</v>
      </c>
      <c r="AV241">
        <v>12.7</v>
      </c>
      <c r="AW241">
        <v>12.7</v>
      </c>
      <c r="AX241">
        <v>12.7</v>
      </c>
      <c r="AY241">
        <v>12.7</v>
      </c>
      <c r="AZ241">
        <v>12.7</v>
      </c>
      <c r="BA241">
        <v>12.7</v>
      </c>
      <c r="BB241">
        <v>12.7</v>
      </c>
      <c r="BC241">
        <v>12.7</v>
      </c>
      <c r="BD241">
        <v>12.7</v>
      </c>
      <c r="BE241" s="64">
        <v>13.7</v>
      </c>
      <c r="BF241" s="8">
        <v>13.7</v>
      </c>
      <c r="BG241" s="8">
        <v>13.7</v>
      </c>
      <c r="BH241" s="8">
        <v>13.7</v>
      </c>
      <c r="BI241">
        <v>13.7</v>
      </c>
      <c r="BJ241">
        <v>13.7</v>
      </c>
      <c r="BK241">
        <v>13.7</v>
      </c>
      <c r="BL241">
        <v>13.7</v>
      </c>
      <c r="BM241">
        <v>13.7</v>
      </c>
      <c r="BN241">
        <v>13.7</v>
      </c>
      <c r="BO241">
        <v>13.7</v>
      </c>
      <c r="BP241">
        <v>13.7</v>
      </c>
      <c r="BQ241">
        <v>13.7</v>
      </c>
      <c r="BR241">
        <v>13.7</v>
      </c>
      <c r="BS241">
        <v>13.7</v>
      </c>
      <c r="BT241" s="8">
        <v>14.6</v>
      </c>
      <c r="BU241">
        <v>14.6</v>
      </c>
      <c r="BV241">
        <v>14.6</v>
      </c>
      <c r="BW241">
        <v>14.6</v>
      </c>
      <c r="BX241">
        <v>14.6</v>
      </c>
      <c r="BY241">
        <v>14.6</v>
      </c>
      <c r="BZ241">
        <v>14.6</v>
      </c>
      <c r="CA241">
        <v>14.6</v>
      </c>
      <c r="CB241">
        <v>14.6</v>
      </c>
      <c r="CC241">
        <v>14.6</v>
      </c>
      <c r="CD241">
        <v>14.6</v>
      </c>
      <c r="CE241">
        <v>14.6</v>
      </c>
    </row>
    <row r="242" spans="1:83" ht="12.75">
      <c r="A242" s="68" t="s">
        <v>355</v>
      </c>
      <c r="B242" s="69" t="s">
        <v>356</v>
      </c>
      <c r="C242" s="69">
        <v>12.5</v>
      </c>
      <c r="D242" s="69">
        <v>12.5</v>
      </c>
      <c r="E242" s="69">
        <v>12.5</v>
      </c>
      <c r="F242" s="69">
        <v>12.5</v>
      </c>
      <c r="G242" s="69">
        <v>12.5</v>
      </c>
      <c r="H242" s="69">
        <v>12.5</v>
      </c>
      <c r="I242" s="70">
        <v>12.9</v>
      </c>
      <c r="J242" s="69">
        <v>12.9</v>
      </c>
      <c r="K242" s="69">
        <v>12.9</v>
      </c>
      <c r="L242" s="69">
        <v>12.9</v>
      </c>
      <c r="M242" s="69">
        <v>12.9</v>
      </c>
      <c r="N242" s="69">
        <v>12.9</v>
      </c>
      <c r="O242" s="69">
        <v>12.9</v>
      </c>
      <c r="P242" s="69">
        <v>12.9</v>
      </c>
      <c r="Q242" s="69">
        <v>12.9</v>
      </c>
      <c r="R242" s="69">
        <v>12.9</v>
      </c>
      <c r="S242" s="69">
        <v>12.9</v>
      </c>
      <c r="T242" s="69">
        <v>12.9</v>
      </c>
      <c r="U242" s="69">
        <v>12.9</v>
      </c>
      <c r="V242" s="69">
        <v>12.9</v>
      </c>
      <c r="W242" s="69">
        <v>12.9</v>
      </c>
      <c r="X242" s="66">
        <v>13.3</v>
      </c>
      <c r="Y242">
        <v>13.3</v>
      </c>
      <c r="Z242">
        <v>13.3</v>
      </c>
      <c r="AA242">
        <v>13.3</v>
      </c>
      <c r="AB242">
        <v>13.3</v>
      </c>
      <c r="AC242">
        <v>13.3</v>
      </c>
      <c r="AD242" s="77">
        <v>12.4</v>
      </c>
      <c r="AE242">
        <v>12.4</v>
      </c>
      <c r="AF242">
        <v>12.4</v>
      </c>
      <c r="AG242">
        <v>12.4</v>
      </c>
      <c r="AH242">
        <v>12.4</v>
      </c>
      <c r="AI242">
        <v>12.4</v>
      </c>
      <c r="AJ242" s="64">
        <v>12.8</v>
      </c>
      <c r="AK242" s="8">
        <v>12.8</v>
      </c>
      <c r="AL242" s="8">
        <v>12.8</v>
      </c>
      <c r="AM242" s="8">
        <v>12.8</v>
      </c>
      <c r="AN242" s="8">
        <v>12.8</v>
      </c>
      <c r="AO242" s="8">
        <v>12.8</v>
      </c>
      <c r="AP242" s="8">
        <v>12.8</v>
      </c>
      <c r="AQ242">
        <v>12.8</v>
      </c>
      <c r="AR242">
        <v>12.8</v>
      </c>
      <c r="AS242">
        <v>12.8</v>
      </c>
      <c r="AT242">
        <v>12.8</v>
      </c>
      <c r="AU242">
        <v>12.8</v>
      </c>
      <c r="AV242">
        <v>12.8</v>
      </c>
      <c r="AW242">
        <v>12.8</v>
      </c>
      <c r="AX242">
        <v>12.8</v>
      </c>
      <c r="AY242">
        <v>12.8</v>
      </c>
      <c r="AZ242">
        <v>12.8</v>
      </c>
      <c r="BA242">
        <v>12.8</v>
      </c>
      <c r="BB242">
        <v>12.8</v>
      </c>
      <c r="BC242">
        <v>12.8</v>
      </c>
      <c r="BD242">
        <v>12.8</v>
      </c>
      <c r="BE242">
        <v>12.8</v>
      </c>
      <c r="BF242">
        <v>12.8</v>
      </c>
      <c r="BG242">
        <v>12.8</v>
      </c>
      <c r="BH242">
        <v>12.8</v>
      </c>
      <c r="BI242">
        <v>12.8</v>
      </c>
      <c r="BJ242">
        <v>12.8</v>
      </c>
      <c r="BK242">
        <v>12.8</v>
      </c>
      <c r="BL242">
        <v>12.8</v>
      </c>
      <c r="BM242">
        <v>12.8</v>
      </c>
      <c r="BN242">
        <v>12.8</v>
      </c>
      <c r="BO242">
        <v>12.8</v>
      </c>
      <c r="BP242">
        <v>12.8</v>
      </c>
      <c r="BQ242">
        <v>12.8</v>
      </c>
      <c r="BR242">
        <v>12.8</v>
      </c>
      <c r="BS242">
        <v>12.8</v>
      </c>
      <c r="BT242" s="8">
        <v>14.6</v>
      </c>
      <c r="BU242">
        <v>14.6</v>
      </c>
      <c r="BV242">
        <v>14.6</v>
      </c>
      <c r="BW242">
        <v>14.6</v>
      </c>
      <c r="BX242">
        <v>14.6</v>
      </c>
      <c r="BY242">
        <v>14.6</v>
      </c>
      <c r="BZ242">
        <v>14.6</v>
      </c>
      <c r="CA242">
        <v>14.6</v>
      </c>
      <c r="CB242">
        <v>14.6</v>
      </c>
      <c r="CC242">
        <v>14.6</v>
      </c>
      <c r="CD242">
        <v>14.6</v>
      </c>
      <c r="CE242">
        <v>14.6</v>
      </c>
    </row>
    <row r="243" spans="1:83" ht="12.75">
      <c r="A243" s="68" t="s">
        <v>357</v>
      </c>
      <c r="B243" s="69" t="s">
        <v>358</v>
      </c>
      <c r="C243" s="69">
        <v>12.5</v>
      </c>
      <c r="D243" s="69">
        <v>12.5</v>
      </c>
      <c r="E243" s="69">
        <v>12.5</v>
      </c>
      <c r="F243" s="69">
        <v>12.5</v>
      </c>
      <c r="G243" s="69">
        <v>12.5</v>
      </c>
      <c r="H243" s="69">
        <v>12.5</v>
      </c>
      <c r="I243" s="70">
        <v>12.9</v>
      </c>
      <c r="J243" s="69">
        <v>12.9</v>
      </c>
      <c r="K243" s="69">
        <v>12.9</v>
      </c>
      <c r="L243" s="69">
        <v>12.9</v>
      </c>
      <c r="M243" s="69">
        <v>12.9</v>
      </c>
      <c r="N243" s="69">
        <v>12.9</v>
      </c>
      <c r="O243" s="69">
        <v>12.9</v>
      </c>
      <c r="P243" s="69">
        <v>12.9</v>
      </c>
      <c r="Q243" s="69">
        <v>12.9</v>
      </c>
      <c r="R243" s="69">
        <v>12.9</v>
      </c>
      <c r="S243" s="69">
        <v>12.9</v>
      </c>
      <c r="T243" s="69">
        <v>12.9</v>
      </c>
      <c r="U243" s="69">
        <v>12.9</v>
      </c>
      <c r="V243" s="69">
        <v>12.9</v>
      </c>
      <c r="W243" s="69">
        <v>12.9</v>
      </c>
      <c r="X243" s="66">
        <v>13.3</v>
      </c>
      <c r="Y243">
        <v>13.3</v>
      </c>
      <c r="Z243">
        <v>13.3</v>
      </c>
      <c r="AA243">
        <v>13.3</v>
      </c>
      <c r="AB243">
        <v>13.3</v>
      </c>
      <c r="AC243">
        <v>13.3</v>
      </c>
      <c r="AD243" s="77">
        <v>12.4</v>
      </c>
      <c r="AE243">
        <v>12.4</v>
      </c>
      <c r="AF243">
        <v>12.4</v>
      </c>
      <c r="AG243">
        <v>12.4</v>
      </c>
      <c r="AH243">
        <v>12.4</v>
      </c>
      <c r="AI243">
        <v>12.4</v>
      </c>
      <c r="AJ243" s="64">
        <v>12.8</v>
      </c>
      <c r="AK243" s="8">
        <v>12.8</v>
      </c>
      <c r="AL243" s="8">
        <v>12.8</v>
      </c>
      <c r="AM243" s="8">
        <v>12.8</v>
      </c>
      <c r="AN243" s="8">
        <v>12.8</v>
      </c>
      <c r="AO243" s="8">
        <v>12.8</v>
      </c>
      <c r="AP243" s="8">
        <v>12.8</v>
      </c>
      <c r="AQ243">
        <v>12.8</v>
      </c>
      <c r="AR243">
        <v>12.8</v>
      </c>
      <c r="AS243">
        <v>12.8</v>
      </c>
      <c r="AT243">
        <v>12.8</v>
      </c>
      <c r="AU243">
        <v>12.8</v>
      </c>
      <c r="AV243">
        <v>12.8</v>
      </c>
      <c r="AW243">
        <v>12.8</v>
      </c>
      <c r="AX243">
        <v>12.8</v>
      </c>
      <c r="AY243">
        <v>12.8</v>
      </c>
      <c r="AZ243">
        <v>12.8</v>
      </c>
      <c r="BA243">
        <v>12.8</v>
      </c>
      <c r="BB243">
        <v>12.8</v>
      </c>
      <c r="BC243">
        <v>12.8</v>
      </c>
      <c r="BD243">
        <v>12.8</v>
      </c>
      <c r="BE243">
        <v>12.8</v>
      </c>
      <c r="BF243">
        <v>12.8</v>
      </c>
      <c r="BG243">
        <v>12.8</v>
      </c>
      <c r="BH243">
        <v>12.8</v>
      </c>
      <c r="BI243">
        <v>12.8</v>
      </c>
      <c r="BJ243">
        <v>12.8</v>
      </c>
      <c r="BK243">
        <v>12.8</v>
      </c>
      <c r="BL243">
        <v>12.8</v>
      </c>
      <c r="BM243">
        <v>12.8</v>
      </c>
      <c r="BN243">
        <v>12.8</v>
      </c>
      <c r="BO243">
        <v>12.8</v>
      </c>
      <c r="BP243">
        <v>12.8</v>
      </c>
      <c r="BQ243">
        <v>12.8</v>
      </c>
      <c r="BR243">
        <v>12.8</v>
      </c>
      <c r="BS243">
        <v>12.8</v>
      </c>
      <c r="BT243" s="8">
        <v>14.6</v>
      </c>
      <c r="BU243">
        <v>14.6</v>
      </c>
      <c r="BV243">
        <v>14.6</v>
      </c>
      <c r="BW243">
        <v>14.6</v>
      </c>
      <c r="BX243">
        <v>14.6</v>
      </c>
      <c r="BY243">
        <v>14.6</v>
      </c>
      <c r="BZ243">
        <v>14.6</v>
      </c>
      <c r="CA243">
        <v>14.6</v>
      </c>
      <c r="CB243">
        <v>14.6</v>
      </c>
      <c r="CC243">
        <v>14.6</v>
      </c>
      <c r="CD243">
        <v>14.6</v>
      </c>
      <c r="CE243">
        <v>14.6</v>
      </c>
    </row>
    <row r="244" spans="1:83" ht="12.75">
      <c r="A244" s="68" t="s">
        <v>359</v>
      </c>
      <c r="B244" s="69" t="s">
        <v>360</v>
      </c>
      <c r="C244" s="69">
        <v>13.1</v>
      </c>
      <c r="D244" s="69">
        <v>13.1</v>
      </c>
      <c r="E244" s="69">
        <v>13.1</v>
      </c>
      <c r="F244" s="70">
        <v>13.6</v>
      </c>
      <c r="G244" s="69">
        <v>13.6</v>
      </c>
      <c r="H244" s="69">
        <v>13.6</v>
      </c>
      <c r="I244" s="69">
        <v>13.6</v>
      </c>
      <c r="J244" s="69">
        <v>13.6</v>
      </c>
      <c r="K244" s="69">
        <v>13.6</v>
      </c>
      <c r="L244" s="69">
        <v>13.6</v>
      </c>
      <c r="M244" s="69">
        <v>13.6</v>
      </c>
      <c r="N244" s="69">
        <v>13.6</v>
      </c>
      <c r="O244" s="69">
        <v>13.6</v>
      </c>
      <c r="P244" s="69">
        <v>13.6</v>
      </c>
      <c r="Q244" s="69">
        <v>13.6</v>
      </c>
      <c r="R244" s="69">
        <v>13.6</v>
      </c>
      <c r="S244" s="69">
        <v>13.6</v>
      </c>
      <c r="T244" s="69">
        <v>13.6</v>
      </c>
      <c r="U244" s="69">
        <v>13.6</v>
      </c>
      <c r="V244" s="69">
        <v>13.6</v>
      </c>
      <c r="W244" s="69">
        <v>13.6</v>
      </c>
      <c r="X244">
        <v>13.6</v>
      </c>
      <c r="Y244">
        <v>13.6</v>
      </c>
      <c r="Z244">
        <v>13.6</v>
      </c>
      <c r="AA244">
        <v>13.6</v>
      </c>
      <c r="AB244">
        <v>13.6</v>
      </c>
      <c r="AC244">
        <v>13.6</v>
      </c>
      <c r="AD244" s="77">
        <v>12.7</v>
      </c>
      <c r="AE244">
        <v>12.7</v>
      </c>
      <c r="AF244">
        <v>12.7</v>
      </c>
      <c r="AG244">
        <v>12.7</v>
      </c>
      <c r="AH244">
        <v>12.7</v>
      </c>
      <c r="AI244">
        <v>12.7</v>
      </c>
      <c r="AJ244">
        <v>12.7</v>
      </c>
      <c r="AK244">
        <v>12.7</v>
      </c>
      <c r="AL244">
        <v>12.7</v>
      </c>
      <c r="AM244">
        <v>12.7</v>
      </c>
      <c r="AN244">
        <v>12.7</v>
      </c>
      <c r="AO244">
        <v>12.7</v>
      </c>
      <c r="AP244" s="77">
        <v>13.2</v>
      </c>
      <c r="AQ244">
        <v>13.2</v>
      </c>
      <c r="AR244">
        <v>13.2</v>
      </c>
      <c r="AS244">
        <v>13.2</v>
      </c>
      <c r="AT244">
        <v>13.2</v>
      </c>
      <c r="AU244">
        <v>13.2</v>
      </c>
      <c r="AV244" s="77">
        <v>13.7</v>
      </c>
      <c r="AW244">
        <v>13.7</v>
      </c>
      <c r="AX244">
        <v>13.7</v>
      </c>
      <c r="AY244">
        <v>13.7</v>
      </c>
      <c r="AZ244">
        <v>13.7</v>
      </c>
      <c r="BA244">
        <v>13.7</v>
      </c>
      <c r="BB244">
        <v>13.7</v>
      </c>
      <c r="BC244">
        <v>13.7</v>
      </c>
      <c r="BD244">
        <v>13.7</v>
      </c>
      <c r="BE244">
        <v>13.7</v>
      </c>
      <c r="BF244">
        <v>13.7</v>
      </c>
      <c r="BG244">
        <v>13.7</v>
      </c>
      <c r="BH244">
        <v>13.7</v>
      </c>
      <c r="BI244">
        <v>13.7</v>
      </c>
      <c r="BJ244">
        <v>13.7</v>
      </c>
      <c r="BK244">
        <v>13.7</v>
      </c>
      <c r="BL244">
        <v>13.7</v>
      </c>
      <c r="BM244">
        <v>13.7</v>
      </c>
      <c r="BN244" s="77">
        <v>14.5</v>
      </c>
      <c r="BO244">
        <v>14.5</v>
      </c>
      <c r="BP244">
        <v>14.5</v>
      </c>
      <c r="BQ244">
        <v>14.5</v>
      </c>
      <c r="BR244">
        <v>14.5</v>
      </c>
      <c r="BS244">
        <v>14.5</v>
      </c>
      <c r="BT244" s="8">
        <v>14.6</v>
      </c>
      <c r="BU244">
        <v>14.6</v>
      </c>
      <c r="BV244">
        <v>14.6</v>
      </c>
      <c r="BW244">
        <v>14.6</v>
      </c>
      <c r="BX244">
        <v>14.6</v>
      </c>
      <c r="BY244">
        <v>14.6</v>
      </c>
      <c r="BZ244">
        <v>14.6</v>
      </c>
      <c r="CA244">
        <v>14.6</v>
      </c>
      <c r="CB244">
        <v>14.6</v>
      </c>
      <c r="CC244">
        <v>14.6</v>
      </c>
      <c r="CD244">
        <v>14.6</v>
      </c>
      <c r="CE244">
        <v>14.6</v>
      </c>
    </row>
    <row r="245" spans="1:83" ht="12.75">
      <c r="A245" s="68" t="s">
        <v>361</v>
      </c>
      <c r="B245" s="69" t="s">
        <v>362</v>
      </c>
      <c r="C245" s="69">
        <v>13.1</v>
      </c>
      <c r="D245" s="69">
        <v>13.1</v>
      </c>
      <c r="E245" s="69">
        <v>13.1</v>
      </c>
      <c r="F245" s="70">
        <v>13.6</v>
      </c>
      <c r="G245" s="69">
        <v>13.6</v>
      </c>
      <c r="H245" s="69">
        <v>13.6</v>
      </c>
      <c r="I245" s="69">
        <v>13.6</v>
      </c>
      <c r="J245" s="69">
        <v>13.6</v>
      </c>
      <c r="K245" s="69">
        <v>13.6</v>
      </c>
      <c r="L245" s="69">
        <v>13.6</v>
      </c>
      <c r="M245" s="69">
        <v>13.6</v>
      </c>
      <c r="N245" s="69">
        <v>13.6</v>
      </c>
      <c r="O245" s="69">
        <v>13.6</v>
      </c>
      <c r="P245" s="69">
        <v>13.6</v>
      </c>
      <c r="Q245" s="69">
        <v>13.6</v>
      </c>
      <c r="R245" s="69">
        <v>13.6</v>
      </c>
      <c r="S245" s="69">
        <v>13.6</v>
      </c>
      <c r="T245" s="69">
        <v>13.6</v>
      </c>
      <c r="U245" s="69">
        <v>13.6</v>
      </c>
      <c r="V245" s="69">
        <v>13.6</v>
      </c>
      <c r="W245" s="69">
        <v>13.6</v>
      </c>
      <c r="X245">
        <v>13.6</v>
      </c>
      <c r="Y245">
        <v>13.6</v>
      </c>
      <c r="Z245">
        <v>13.6</v>
      </c>
      <c r="AA245">
        <v>13.6</v>
      </c>
      <c r="AB245">
        <v>13.6</v>
      </c>
      <c r="AC245">
        <v>13.6</v>
      </c>
      <c r="AD245" s="77">
        <v>12.7</v>
      </c>
      <c r="AE245">
        <v>12.7</v>
      </c>
      <c r="AF245">
        <v>12.7</v>
      </c>
      <c r="AG245">
        <v>12.7</v>
      </c>
      <c r="AH245">
        <v>12.7</v>
      </c>
      <c r="AI245">
        <v>12.7</v>
      </c>
      <c r="AJ245">
        <v>12.7</v>
      </c>
      <c r="AK245">
        <v>12.7</v>
      </c>
      <c r="AL245">
        <v>12.7</v>
      </c>
      <c r="AM245">
        <v>12.7</v>
      </c>
      <c r="AN245">
        <v>12.7</v>
      </c>
      <c r="AO245">
        <v>12.7</v>
      </c>
      <c r="AP245" s="77">
        <v>13.2</v>
      </c>
      <c r="AQ245">
        <v>13.2</v>
      </c>
      <c r="AR245">
        <v>13.2</v>
      </c>
      <c r="AS245">
        <v>13.2</v>
      </c>
      <c r="AT245">
        <v>13.2</v>
      </c>
      <c r="AU245">
        <v>13.2</v>
      </c>
      <c r="AV245" s="77">
        <v>13.7</v>
      </c>
      <c r="AW245">
        <v>13.7</v>
      </c>
      <c r="AX245">
        <v>13.7</v>
      </c>
      <c r="AY245">
        <v>13.7</v>
      </c>
      <c r="AZ245">
        <v>13.7</v>
      </c>
      <c r="BA245">
        <v>13.7</v>
      </c>
      <c r="BB245">
        <v>13.7</v>
      </c>
      <c r="BC245">
        <v>13.7</v>
      </c>
      <c r="BD245">
        <v>13.7</v>
      </c>
      <c r="BE245">
        <v>13.7</v>
      </c>
      <c r="BF245">
        <v>13.7</v>
      </c>
      <c r="BG245">
        <v>13.7</v>
      </c>
      <c r="BH245">
        <v>13.7</v>
      </c>
      <c r="BI245">
        <v>13.7</v>
      </c>
      <c r="BJ245">
        <v>13.7</v>
      </c>
      <c r="BK245">
        <v>13.7</v>
      </c>
      <c r="BL245">
        <v>13.7</v>
      </c>
      <c r="BM245">
        <v>13.7</v>
      </c>
      <c r="BN245" s="77">
        <v>14.5</v>
      </c>
      <c r="BO245">
        <v>14.5</v>
      </c>
      <c r="BP245">
        <v>14.5</v>
      </c>
      <c r="BQ245">
        <v>14.5</v>
      </c>
      <c r="BR245">
        <v>14.5</v>
      </c>
      <c r="BS245">
        <v>14.5</v>
      </c>
      <c r="BT245" s="8">
        <v>14.6</v>
      </c>
      <c r="BU245">
        <v>14.6</v>
      </c>
      <c r="BV245">
        <v>14.6</v>
      </c>
      <c r="BW245">
        <v>14.6</v>
      </c>
      <c r="BX245">
        <v>14.6</v>
      </c>
      <c r="BY245">
        <v>14.6</v>
      </c>
      <c r="BZ245">
        <v>14.6</v>
      </c>
      <c r="CA245">
        <v>14.6</v>
      </c>
      <c r="CB245">
        <v>14.6</v>
      </c>
      <c r="CC245">
        <v>14.6</v>
      </c>
      <c r="CD245">
        <v>14.6</v>
      </c>
      <c r="CE245">
        <v>14.6</v>
      </c>
    </row>
    <row r="246" spans="1:83" ht="12.75">
      <c r="A246" s="68" t="s">
        <v>363</v>
      </c>
      <c r="B246" s="69" t="s">
        <v>364</v>
      </c>
      <c r="C246" s="69">
        <v>12.8</v>
      </c>
      <c r="D246" s="69">
        <v>12.8</v>
      </c>
      <c r="E246" s="69">
        <v>12.8</v>
      </c>
      <c r="F246" s="69">
        <v>12.8</v>
      </c>
      <c r="G246" s="69">
        <v>12.8</v>
      </c>
      <c r="H246" s="69">
        <v>12.8</v>
      </c>
      <c r="I246" s="69">
        <v>12.8</v>
      </c>
      <c r="J246" s="69">
        <v>12.8</v>
      </c>
      <c r="K246" s="69">
        <v>12.8</v>
      </c>
      <c r="L246" s="69">
        <v>12.8</v>
      </c>
      <c r="M246" s="69">
        <v>12.8</v>
      </c>
      <c r="N246" s="69">
        <v>12.8</v>
      </c>
      <c r="O246" s="69">
        <v>12.8</v>
      </c>
      <c r="P246" s="69">
        <v>12.8</v>
      </c>
      <c r="Q246" s="69">
        <v>12.8</v>
      </c>
      <c r="R246" s="70">
        <v>13.2</v>
      </c>
      <c r="S246" s="69">
        <v>13.2</v>
      </c>
      <c r="T246" s="69">
        <v>13.2</v>
      </c>
      <c r="U246" s="69">
        <v>13.2</v>
      </c>
      <c r="V246" s="69">
        <v>13.2</v>
      </c>
      <c r="W246" s="69">
        <v>13.2</v>
      </c>
      <c r="X246">
        <v>13.2</v>
      </c>
      <c r="Y246">
        <v>13.2</v>
      </c>
      <c r="Z246">
        <v>13.2</v>
      </c>
      <c r="AA246">
        <v>13.2</v>
      </c>
      <c r="AB246">
        <v>13.2</v>
      </c>
      <c r="AC246">
        <v>13.2</v>
      </c>
      <c r="AD246" s="77">
        <v>12.3</v>
      </c>
      <c r="AE246">
        <v>12.3</v>
      </c>
      <c r="AF246">
        <v>12.3</v>
      </c>
      <c r="AG246">
        <v>12.3</v>
      </c>
      <c r="AH246">
        <v>12.3</v>
      </c>
      <c r="AI246">
        <v>12.3</v>
      </c>
      <c r="AJ246">
        <v>12.3</v>
      </c>
      <c r="AK246">
        <v>12.3</v>
      </c>
      <c r="AL246">
        <v>12.3</v>
      </c>
      <c r="AM246" s="77">
        <v>12.8</v>
      </c>
      <c r="AN246" s="8">
        <v>12.8</v>
      </c>
      <c r="AO246" s="8">
        <v>12.8</v>
      </c>
      <c r="AP246" s="8">
        <v>12.8</v>
      </c>
      <c r="AQ246">
        <v>12.8</v>
      </c>
      <c r="AR246">
        <v>12.8</v>
      </c>
      <c r="AS246">
        <v>12.8</v>
      </c>
      <c r="AT246">
        <v>12.8</v>
      </c>
      <c r="AU246">
        <v>12.8</v>
      </c>
      <c r="AV246">
        <v>12.8</v>
      </c>
      <c r="AW246">
        <v>12.8</v>
      </c>
      <c r="AX246">
        <v>12.8</v>
      </c>
      <c r="AY246">
        <v>12.8</v>
      </c>
      <c r="AZ246">
        <v>12.8</v>
      </c>
      <c r="BA246">
        <v>12.8</v>
      </c>
      <c r="BB246">
        <v>12.8</v>
      </c>
      <c r="BC246">
        <v>12.8</v>
      </c>
      <c r="BD246">
        <v>12.8</v>
      </c>
      <c r="BE246">
        <v>12.8</v>
      </c>
      <c r="BF246">
        <v>12.8</v>
      </c>
      <c r="BG246">
        <v>12.8</v>
      </c>
      <c r="BH246">
        <v>12.8</v>
      </c>
      <c r="BI246">
        <v>12.8</v>
      </c>
      <c r="BJ246">
        <v>12.8</v>
      </c>
      <c r="BK246">
        <v>12.8</v>
      </c>
      <c r="BL246">
        <v>12.8</v>
      </c>
      <c r="BM246">
        <v>12.8</v>
      </c>
      <c r="BN246">
        <v>12.8</v>
      </c>
      <c r="BO246">
        <v>12.8</v>
      </c>
      <c r="BP246">
        <v>12.8</v>
      </c>
      <c r="BQ246">
        <v>12.8</v>
      </c>
      <c r="BR246">
        <v>12.8</v>
      </c>
      <c r="BS246">
        <v>12.8</v>
      </c>
      <c r="BT246" s="8">
        <v>14.6</v>
      </c>
      <c r="BU246">
        <v>14.6</v>
      </c>
      <c r="BV246">
        <v>14.6</v>
      </c>
      <c r="BW246">
        <v>14.6</v>
      </c>
      <c r="BX246">
        <v>14.6</v>
      </c>
      <c r="BY246">
        <v>14.6</v>
      </c>
      <c r="BZ246">
        <v>14.6</v>
      </c>
      <c r="CA246">
        <v>14.6</v>
      </c>
      <c r="CB246">
        <v>14.6</v>
      </c>
      <c r="CC246">
        <v>14.6</v>
      </c>
      <c r="CD246">
        <v>14.6</v>
      </c>
      <c r="CE246">
        <v>14.6</v>
      </c>
    </row>
    <row r="247" spans="1:83" ht="12.75">
      <c r="A247" s="68" t="s">
        <v>365</v>
      </c>
      <c r="B247" s="69" t="s">
        <v>366</v>
      </c>
      <c r="C247" s="69">
        <v>12.8</v>
      </c>
      <c r="D247" s="69">
        <v>12.8</v>
      </c>
      <c r="E247" s="69">
        <v>12.8</v>
      </c>
      <c r="F247" s="69">
        <v>12.8</v>
      </c>
      <c r="G247" s="69">
        <v>12.8</v>
      </c>
      <c r="H247" s="69">
        <v>12.8</v>
      </c>
      <c r="I247" s="69">
        <v>12.8</v>
      </c>
      <c r="J247" s="69">
        <v>12.8</v>
      </c>
      <c r="K247" s="69">
        <v>12.8</v>
      </c>
      <c r="L247" s="69">
        <v>12.8</v>
      </c>
      <c r="M247" s="69">
        <v>12.8</v>
      </c>
      <c r="N247" s="69">
        <v>12.8</v>
      </c>
      <c r="O247" s="69">
        <v>12.8</v>
      </c>
      <c r="P247" s="69">
        <v>12.8</v>
      </c>
      <c r="Q247" s="69">
        <v>12.8</v>
      </c>
      <c r="R247" s="70">
        <v>13.2</v>
      </c>
      <c r="S247" s="69">
        <v>13.2</v>
      </c>
      <c r="T247" s="69">
        <v>13.2</v>
      </c>
      <c r="U247" s="69">
        <v>13.2</v>
      </c>
      <c r="V247" s="69">
        <v>13.2</v>
      </c>
      <c r="W247" s="69">
        <v>13.2</v>
      </c>
      <c r="X247">
        <v>13.2</v>
      </c>
      <c r="Y247">
        <v>13.2</v>
      </c>
      <c r="Z247">
        <v>13.2</v>
      </c>
      <c r="AA247">
        <v>13.2</v>
      </c>
      <c r="AB247">
        <v>13.2</v>
      </c>
      <c r="AC247">
        <v>13.2</v>
      </c>
      <c r="AD247" s="77">
        <v>12.3</v>
      </c>
      <c r="AE247">
        <v>12.3</v>
      </c>
      <c r="AF247">
        <v>12.3</v>
      </c>
      <c r="AG247">
        <v>12.3</v>
      </c>
      <c r="AH247">
        <v>12.3</v>
      </c>
      <c r="AI247">
        <v>12.3</v>
      </c>
      <c r="AJ247">
        <v>12.3</v>
      </c>
      <c r="AK247">
        <v>12.3</v>
      </c>
      <c r="AL247">
        <v>12.3</v>
      </c>
      <c r="AM247" s="77">
        <v>12.8</v>
      </c>
      <c r="AN247" s="8">
        <v>12.8</v>
      </c>
      <c r="AO247" s="8">
        <v>12.8</v>
      </c>
      <c r="AP247" s="8">
        <v>12.8</v>
      </c>
      <c r="AQ247">
        <v>12.8</v>
      </c>
      <c r="AR247">
        <v>12.8</v>
      </c>
      <c r="AS247">
        <v>12.8</v>
      </c>
      <c r="AT247">
        <v>12.8</v>
      </c>
      <c r="AU247">
        <v>12.8</v>
      </c>
      <c r="AV247">
        <v>12.8</v>
      </c>
      <c r="AW247">
        <v>12.8</v>
      </c>
      <c r="AX247">
        <v>12.8</v>
      </c>
      <c r="AY247">
        <v>12.8</v>
      </c>
      <c r="AZ247">
        <v>12.8</v>
      </c>
      <c r="BA247">
        <v>12.8</v>
      </c>
      <c r="BB247">
        <v>12.8</v>
      </c>
      <c r="BC247">
        <v>12.8</v>
      </c>
      <c r="BD247">
        <v>12.8</v>
      </c>
      <c r="BE247">
        <v>12.8</v>
      </c>
      <c r="BF247">
        <v>12.8</v>
      </c>
      <c r="BG247">
        <v>12.8</v>
      </c>
      <c r="BH247">
        <v>12.8</v>
      </c>
      <c r="BI247">
        <v>12.8</v>
      </c>
      <c r="BJ247">
        <v>12.8</v>
      </c>
      <c r="BK247">
        <v>12.8</v>
      </c>
      <c r="BL247">
        <v>12.8</v>
      </c>
      <c r="BM247">
        <v>12.8</v>
      </c>
      <c r="BN247">
        <v>12.8</v>
      </c>
      <c r="BO247">
        <v>12.8</v>
      </c>
      <c r="BP247">
        <v>12.8</v>
      </c>
      <c r="BQ247">
        <v>12.8</v>
      </c>
      <c r="BR247">
        <v>12.8</v>
      </c>
      <c r="BS247">
        <v>12.8</v>
      </c>
      <c r="BT247" s="8">
        <v>14.6</v>
      </c>
      <c r="BU247">
        <v>14.6</v>
      </c>
      <c r="BV247">
        <v>14.6</v>
      </c>
      <c r="BW247">
        <v>14.6</v>
      </c>
      <c r="BX247">
        <v>14.6</v>
      </c>
      <c r="BY247">
        <v>14.6</v>
      </c>
      <c r="BZ247">
        <v>14.6</v>
      </c>
      <c r="CA247">
        <v>14.6</v>
      </c>
      <c r="CB247">
        <v>14.6</v>
      </c>
      <c r="CC247">
        <v>14.6</v>
      </c>
      <c r="CD247">
        <v>14.6</v>
      </c>
      <c r="CE247">
        <v>14.6</v>
      </c>
    </row>
    <row r="248" spans="1:83" ht="12.75">
      <c r="A248" s="68" t="s">
        <v>367</v>
      </c>
      <c r="B248" s="69" t="s">
        <v>932</v>
      </c>
      <c r="C248" s="69">
        <v>13.9</v>
      </c>
      <c r="D248" s="69">
        <v>13.9</v>
      </c>
      <c r="E248" s="69">
        <v>13.9</v>
      </c>
      <c r="F248" s="69">
        <v>13.9</v>
      </c>
      <c r="G248" s="69">
        <v>13.9</v>
      </c>
      <c r="H248" s="69">
        <v>13.9</v>
      </c>
      <c r="I248" s="69">
        <v>13.9</v>
      </c>
      <c r="J248" s="69">
        <v>13.9</v>
      </c>
      <c r="K248" s="69">
        <v>13.9</v>
      </c>
      <c r="L248" s="69">
        <v>13.9</v>
      </c>
      <c r="M248" s="69">
        <v>13.9</v>
      </c>
      <c r="N248" s="69">
        <v>13.9</v>
      </c>
      <c r="O248" s="69">
        <v>13.9</v>
      </c>
      <c r="P248" s="69">
        <v>13.9</v>
      </c>
      <c r="Q248" s="69">
        <v>13.9</v>
      </c>
      <c r="R248" s="69">
        <v>13.9</v>
      </c>
      <c r="S248" s="69">
        <v>13.9</v>
      </c>
      <c r="T248" s="69">
        <v>13.9</v>
      </c>
      <c r="U248" s="69">
        <v>13.9</v>
      </c>
      <c r="V248" s="69">
        <v>13.9</v>
      </c>
      <c r="W248" s="69">
        <v>13.9</v>
      </c>
      <c r="X248">
        <v>13.9</v>
      </c>
      <c r="Y248">
        <v>13.9</v>
      </c>
      <c r="Z248">
        <v>13.9</v>
      </c>
      <c r="AA248">
        <v>13.9</v>
      </c>
      <c r="AB248">
        <v>13.9</v>
      </c>
      <c r="AC248">
        <v>13.9</v>
      </c>
      <c r="AD248" s="77">
        <v>13</v>
      </c>
      <c r="AE248">
        <v>13</v>
      </c>
      <c r="AF248">
        <v>13</v>
      </c>
      <c r="AG248">
        <v>13</v>
      </c>
      <c r="AH248">
        <v>13</v>
      </c>
      <c r="AI248">
        <v>13</v>
      </c>
      <c r="AJ248">
        <v>13</v>
      </c>
      <c r="AK248">
        <v>13</v>
      </c>
      <c r="AL248">
        <v>13</v>
      </c>
      <c r="AM248">
        <v>13</v>
      </c>
      <c r="AN248">
        <v>13</v>
      </c>
      <c r="AO248">
        <v>13</v>
      </c>
      <c r="AP248">
        <v>13</v>
      </c>
      <c r="AQ248">
        <v>13</v>
      </c>
      <c r="AR248">
        <v>13</v>
      </c>
      <c r="AS248">
        <v>13</v>
      </c>
      <c r="AT248">
        <v>13</v>
      </c>
      <c r="AU248">
        <v>13</v>
      </c>
      <c r="AV248" s="77">
        <v>13.9</v>
      </c>
      <c r="AW248">
        <v>13.9</v>
      </c>
      <c r="AX248">
        <v>13.9</v>
      </c>
      <c r="AY248">
        <v>13.9</v>
      </c>
      <c r="AZ248">
        <v>13.9</v>
      </c>
      <c r="BA248">
        <v>13.9</v>
      </c>
      <c r="BB248">
        <v>13.9</v>
      </c>
      <c r="BC248">
        <v>13.9</v>
      </c>
      <c r="BD248">
        <v>13.9</v>
      </c>
      <c r="BE248">
        <v>13.9</v>
      </c>
      <c r="BF248">
        <v>13.9</v>
      </c>
      <c r="BG248">
        <v>13.9</v>
      </c>
      <c r="BH248" s="77">
        <v>14.5</v>
      </c>
      <c r="BI248">
        <v>14.5</v>
      </c>
      <c r="BJ248">
        <v>14.5</v>
      </c>
      <c r="BK248">
        <v>14.5</v>
      </c>
      <c r="BL248">
        <v>14.5</v>
      </c>
      <c r="BM248">
        <v>14.5</v>
      </c>
      <c r="BN248">
        <v>14.5</v>
      </c>
      <c r="BO248">
        <v>14.5</v>
      </c>
      <c r="BP248">
        <v>14.5</v>
      </c>
      <c r="BQ248">
        <v>14.5</v>
      </c>
      <c r="BR248">
        <v>14.5</v>
      </c>
      <c r="BS248">
        <v>14.5</v>
      </c>
      <c r="BT248" s="8">
        <v>14.6</v>
      </c>
      <c r="BU248">
        <v>14.6</v>
      </c>
      <c r="BV248">
        <v>14.6</v>
      </c>
      <c r="BW248">
        <v>14.6</v>
      </c>
      <c r="BX248">
        <v>14.6</v>
      </c>
      <c r="BY248">
        <v>14.6</v>
      </c>
      <c r="BZ248">
        <v>14.6</v>
      </c>
      <c r="CA248">
        <v>14.6</v>
      </c>
      <c r="CB248">
        <v>14.6</v>
      </c>
      <c r="CC248">
        <v>14.6</v>
      </c>
      <c r="CD248">
        <v>14.6</v>
      </c>
      <c r="CE248">
        <v>14.6</v>
      </c>
    </row>
    <row r="249" spans="1:83" ht="12.75">
      <c r="A249" s="68" t="s">
        <v>368</v>
      </c>
      <c r="B249" s="69" t="s">
        <v>369</v>
      </c>
      <c r="C249" s="69">
        <v>13.5</v>
      </c>
      <c r="D249" s="69">
        <v>13.5</v>
      </c>
      <c r="E249" s="69">
        <v>13.5</v>
      </c>
      <c r="F249" s="69">
        <v>13.5</v>
      </c>
      <c r="G249" s="69">
        <v>13.5</v>
      </c>
      <c r="H249" s="69">
        <v>13.5</v>
      </c>
      <c r="I249" s="69">
        <v>13.5</v>
      </c>
      <c r="J249" s="69">
        <v>13.5</v>
      </c>
      <c r="K249" s="69">
        <v>13.5</v>
      </c>
      <c r="L249" s="69">
        <v>13.5</v>
      </c>
      <c r="M249" s="69">
        <v>13.5</v>
      </c>
      <c r="N249" s="69">
        <v>13.5</v>
      </c>
      <c r="O249" s="69">
        <v>13.5</v>
      </c>
      <c r="P249" s="69">
        <v>13.5</v>
      </c>
      <c r="Q249" s="69">
        <v>13.5</v>
      </c>
      <c r="R249" s="69">
        <v>13.5</v>
      </c>
      <c r="S249" s="69">
        <v>13.5</v>
      </c>
      <c r="T249" s="69">
        <v>13.5</v>
      </c>
      <c r="U249" s="69">
        <v>13.5</v>
      </c>
      <c r="V249" s="69">
        <v>13.5</v>
      </c>
      <c r="W249" s="69">
        <v>13.5</v>
      </c>
      <c r="X249" s="66">
        <v>13.7</v>
      </c>
      <c r="Y249">
        <v>13.7</v>
      </c>
      <c r="Z249">
        <v>13.7</v>
      </c>
      <c r="AA249">
        <v>13.7</v>
      </c>
      <c r="AB249">
        <v>13.7</v>
      </c>
      <c r="AC249">
        <v>13.7</v>
      </c>
      <c r="AD249" s="77">
        <v>12.8</v>
      </c>
      <c r="AE249">
        <v>12.8</v>
      </c>
      <c r="AF249">
        <v>12.8</v>
      </c>
      <c r="AG249">
        <v>12.8</v>
      </c>
      <c r="AH249">
        <v>12.8</v>
      </c>
      <c r="AI249">
        <v>12.8</v>
      </c>
      <c r="AJ249">
        <v>12.8</v>
      </c>
      <c r="AK249">
        <v>12.8</v>
      </c>
      <c r="AL249">
        <v>12.8</v>
      </c>
      <c r="AM249">
        <v>12.8</v>
      </c>
      <c r="AN249">
        <v>12.8</v>
      </c>
      <c r="AO249">
        <v>12.8</v>
      </c>
      <c r="AP249">
        <v>12.8</v>
      </c>
      <c r="AQ249">
        <v>12.8</v>
      </c>
      <c r="AR249">
        <v>12.8</v>
      </c>
      <c r="AS249">
        <v>12.8</v>
      </c>
      <c r="AT249">
        <v>12.8</v>
      </c>
      <c r="AU249">
        <v>12.8</v>
      </c>
      <c r="AV249" s="77">
        <v>13.9</v>
      </c>
      <c r="AW249">
        <v>13.9</v>
      </c>
      <c r="AX249">
        <v>13.9</v>
      </c>
      <c r="AY249">
        <v>13.9</v>
      </c>
      <c r="AZ249">
        <v>13.9</v>
      </c>
      <c r="BA249">
        <v>13.9</v>
      </c>
      <c r="BB249">
        <v>13.9</v>
      </c>
      <c r="BC249">
        <v>13.9</v>
      </c>
      <c r="BD249">
        <v>13.9</v>
      </c>
      <c r="BE249">
        <v>13.9</v>
      </c>
      <c r="BF249">
        <v>13.9</v>
      </c>
      <c r="BG249">
        <v>13.9</v>
      </c>
      <c r="BH249" s="77">
        <v>14.2</v>
      </c>
      <c r="BI249">
        <v>14.2</v>
      </c>
      <c r="BJ249">
        <v>14.2</v>
      </c>
      <c r="BK249">
        <v>14.2</v>
      </c>
      <c r="BL249">
        <v>14.2</v>
      </c>
      <c r="BM249">
        <v>14.2</v>
      </c>
      <c r="BN249" s="77">
        <v>15.4</v>
      </c>
      <c r="BO249">
        <v>15.4</v>
      </c>
      <c r="BP249">
        <v>15.4</v>
      </c>
      <c r="BQ249">
        <v>15.4</v>
      </c>
      <c r="BR249">
        <v>15.4</v>
      </c>
      <c r="BS249">
        <v>15.4</v>
      </c>
      <c r="BT249" s="8">
        <v>14.6</v>
      </c>
      <c r="BU249">
        <v>14.6</v>
      </c>
      <c r="BV249">
        <v>14.6</v>
      </c>
      <c r="BW249">
        <v>14.6</v>
      </c>
      <c r="BX249">
        <v>14.6</v>
      </c>
      <c r="BY249">
        <v>14.6</v>
      </c>
      <c r="BZ249">
        <v>14.6</v>
      </c>
      <c r="CA249">
        <v>14.6</v>
      </c>
      <c r="CB249">
        <v>14.6</v>
      </c>
      <c r="CC249">
        <v>14.6</v>
      </c>
      <c r="CD249">
        <v>14.6</v>
      </c>
      <c r="CE249">
        <v>14.6</v>
      </c>
    </row>
    <row r="250" spans="1:83" ht="12.75">
      <c r="A250" s="68" t="s">
        <v>370</v>
      </c>
      <c r="B250" s="69" t="s">
        <v>371</v>
      </c>
      <c r="C250" s="69">
        <v>13.5</v>
      </c>
      <c r="D250" s="69">
        <v>13.5</v>
      </c>
      <c r="E250" s="69">
        <v>13.5</v>
      </c>
      <c r="F250" s="69">
        <v>13.5</v>
      </c>
      <c r="G250" s="69">
        <v>13.5</v>
      </c>
      <c r="H250" s="69">
        <v>13.5</v>
      </c>
      <c r="I250" s="69">
        <v>13.5</v>
      </c>
      <c r="J250" s="69">
        <v>13.5</v>
      </c>
      <c r="K250" s="69">
        <v>13.5</v>
      </c>
      <c r="L250" s="69">
        <v>13.5</v>
      </c>
      <c r="M250" s="69">
        <v>13.5</v>
      </c>
      <c r="N250" s="69">
        <v>13.5</v>
      </c>
      <c r="O250" s="69">
        <v>13.5</v>
      </c>
      <c r="P250" s="69">
        <v>13.5</v>
      </c>
      <c r="Q250" s="69">
        <v>13.5</v>
      </c>
      <c r="R250" s="69">
        <v>13.5</v>
      </c>
      <c r="S250" s="69">
        <v>13.5</v>
      </c>
      <c r="T250" s="69">
        <v>13.5</v>
      </c>
      <c r="U250" s="69">
        <v>13.5</v>
      </c>
      <c r="V250" s="69">
        <v>13.5</v>
      </c>
      <c r="W250" s="69">
        <v>13.5</v>
      </c>
      <c r="X250" s="66">
        <v>13.7</v>
      </c>
      <c r="Y250">
        <v>13.7</v>
      </c>
      <c r="Z250">
        <v>13.7</v>
      </c>
      <c r="AA250">
        <v>13.7</v>
      </c>
      <c r="AB250">
        <v>13.7</v>
      </c>
      <c r="AC250">
        <v>13.7</v>
      </c>
      <c r="AD250" s="77">
        <v>12.8</v>
      </c>
      <c r="AE250">
        <v>12.8</v>
      </c>
      <c r="AF250">
        <v>12.8</v>
      </c>
      <c r="AG250">
        <v>12.8</v>
      </c>
      <c r="AH250">
        <v>12.8</v>
      </c>
      <c r="AI250">
        <v>12.8</v>
      </c>
      <c r="AJ250">
        <v>12.8</v>
      </c>
      <c r="AK250">
        <v>12.8</v>
      </c>
      <c r="AL250">
        <v>12.8</v>
      </c>
      <c r="AM250">
        <v>12.8</v>
      </c>
      <c r="AN250">
        <v>12.8</v>
      </c>
      <c r="AO250">
        <v>12.8</v>
      </c>
      <c r="AP250">
        <v>12.8</v>
      </c>
      <c r="AQ250">
        <v>12.8</v>
      </c>
      <c r="AR250">
        <v>12.8</v>
      </c>
      <c r="AS250">
        <v>12.8</v>
      </c>
      <c r="AT250">
        <v>12.8</v>
      </c>
      <c r="AU250">
        <v>12.8</v>
      </c>
      <c r="AV250" s="77">
        <v>13.9</v>
      </c>
      <c r="AW250">
        <v>13.9</v>
      </c>
      <c r="AX250">
        <v>13.9</v>
      </c>
      <c r="AY250">
        <v>13.9</v>
      </c>
      <c r="AZ250">
        <v>13.9</v>
      </c>
      <c r="BA250">
        <v>13.9</v>
      </c>
      <c r="BB250">
        <v>13.9</v>
      </c>
      <c r="BC250">
        <v>13.9</v>
      </c>
      <c r="BD250">
        <v>13.9</v>
      </c>
      <c r="BE250">
        <v>13.9</v>
      </c>
      <c r="BF250">
        <v>13.9</v>
      </c>
      <c r="BG250">
        <v>13.9</v>
      </c>
      <c r="BH250" s="77">
        <v>14.2</v>
      </c>
      <c r="BI250">
        <v>14.2</v>
      </c>
      <c r="BJ250">
        <v>14.2</v>
      </c>
      <c r="BK250">
        <v>14.2</v>
      </c>
      <c r="BL250">
        <v>14.2</v>
      </c>
      <c r="BM250">
        <v>14.2</v>
      </c>
      <c r="BN250" s="77">
        <v>15.4</v>
      </c>
      <c r="BO250">
        <v>15.4</v>
      </c>
      <c r="BP250">
        <v>15.4</v>
      </c>
      <c r="BQ250">
        <v>15.4</v>
      </c>
      <c r="BR250">
        <v>15.4</v>
      </c>
      <c r="BS250">
        <v>15.4</v>
      </c>
      <c r="BT250" s="8">
        <v>14.6</v>
      </c>
      <c r="BU250">
        <v>14.6</v>
      </c>
      <c r="BV250">
        <v>14.6</v>
      </c>
      <c r="BW250">
        <v>14.6</v>
      </c>
      <c r="BX250">
        <v>14.6</v>
      </c>
      <c r="BY250">
        <v>14.6</v>
      </c>
      <c r="BZ250">
        <v>14.6</v>
      </c>
      <c r="CA250">
        <v>14.6</v>
      </c>
      <c r="CB250">
        <v>14.6</v>
      </c>
      <c r="CC250">
        <v>14.6</v>
      </c>
      <c r="CD250">
        <v>14.6</v>
      </c>
      <c r="CE250">
        <v>14.6</v>
      </c>
    </row>
    <row r="251" spans="1:85" ht="12.75">
      <c r="A251" s="7" t="s">
        <v>372</v>
      </c>
      <c r="B251" s="8" t="s">
        <v>373</v>
      </c>
      <c r="C251" s="8">
        <v>14.5</v>
      </c>
      <c r="D251" s="8">
        <v>14.5</v>
      </c>
      <c r="E251" s="8">
        <v>14.5</v>
      </c>
      <c r="F251" s="8">
        <v>14.5</v>
      </c>
      <c r="G251" s="8">
        <v>14.5</v>
      </c>
      <c r="H251" s="8">
        <v>14.5</v>
      </c>
      <c r="I251" s="8">
        <v>14.5</v>
      </c>
      <c r="J251" s="8">
        <v>14.5</v>
      </c>
      <c r="K251" s="8">
        <v>14.5</v>
      </c>
      <c r="L251" s="8">
        <v>14.5</v>
      </c>
      <c r="M251" s="8">
        <v>14.5</v>
      </c>
      <c r="N251" s="8">
        <v>14.5</v>
      </c>
      <c r="O251" s="8">
        <v>14.5</v>
      </c>
      <c r="P251" s="8">
        <v>14.5</v>
      </c>
      <c r="Q251" s="8">
        <v>14.5</v>
      </c>
      <c r="R251" s="8">
        <v>14.5</v>
      </c>
      <c r="S251" s="8">
        <v>14.5</v>
      </c>
      <c r="T251" s="8">
        <v>14.5</v>
      </c>
      <c r="U251" s="8">
        <v>14.5</v>
      </c>
      <c r="V251" s="8">
        <v>14.5</v>
      </c>
      <c r="W251" s="8">
        <v>14.5</v>
      </c>
      <c r="X251">
        <v>14.5</v>
      </c>
      <c r="Y251">
        <v>14.5</v>
      </c>
      <c r="Z251">
        <v>14.5</v>
      </c>
      <c r="AA251">
        <v>14.5</v>
      </c>
      <c r="AB251">
        <v>14.5</v>
      </c>
      <c r="AC251">
        <v>14.5</v>
      </c>
      <c r="AD251" s="77">
        <v>13.6</v>
      </c>
      <c r="AE251">
        <v>13.6</v>
      </c>
      <c r="AF251">
        <v>13.6</v>
      </c>
      <c r="AG251">
        <v>13.6</v>
      </c>
      <c r="AH251">
        <v>13.6</v>
      </c>
      <c r="AI251">
        <v>13.6</v>
      </c>
      <c r="AJ251">
        <v>13.6</v>
      </c>
      <c r="AK251">
        <v>13.6</v>
      </c>
      <c r="AL251">
        <v>13.6</v>
      </c>
      <c r="AM251">
        <v>13.6</v>
      </c>
      <c r="AN251">
        <v>13.6</v>
      </c>
      <c r="AO251">
        <v>13.6</v>
      </c>
      <c r="AP251">
        <v>13.6</v>
      </c>
      <c r="AQ251">
        <v>13.6</v>
      </c>
      <c r="AR251">
        <v>13.6</v>
      </c>
      <c r="AS251">
        <v>13.6</v>
      </c>
      <c r="AT251">
        <v>13.6</v>
      </c>
      <c r="AU251">
        <v>13.6</v>
      </c>
      <c r="AV251" s="77">
        <v>14.5</v>
      </c>
      <c r="AW251">
        <v>14.5</v>
      </c>
      <c r="AX251">
        <v>14.5</v>
      </c>
      <c r="AY251">
        <v>14.5</v>
      </c>
      <c r="AZ251">
        <v>14.5</v>
      </c>
      <c r="BA251">
        <v>14.5</v>
      </c>
      <c r="BB251">
        <v>14.5</v>
      </c>
      <c r="BC251">
        <v>14.5</v>
      </c>
      <c r="BD251">
        <v>14.5</v>
      </c>
      <c r="BE251">
        <v>14.5</v>
      </c>
      <c r="BF251">
        <v>14.5</v>
      </c>
      <c r="BG251">
        <v>14.5</v>
      </c>
      <c r="BH251" s="77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 s="8">
        <v>0</v>
      </c>
      <c r="BU251">
        <v>0</v>
      </c>
      <c r="BV251">
        <v>0</v>
      </c>
      <c r="BW251">
        <v>0</v>
      </c>
      <c r="BX251">
        <v>0</v>
      </c>
      <c r="BY251">
        <v>0</v>
      </c>
      <c r="BZ251">
        <v>0</v>
      </c>
      <c r="CA251">
        <v>0</v>
      </c>
      <c r="CB251">
        <v>0</v>
      </c>
      <c r="CC251">
        <v>0</v>
      </c>
      <c r="CD251">
        <v>0</v>
      </c>
      <c r="CE251">
        <v>0</v>
      </c>
      <c r="CF251" t="s">
        <v>780</v>
      </c>
      <c r="CG251" t="s">
        <v>992</v>
      </c>
    </row>
    <row r="252" spans="1:85" ht="12.75">
      <c r="A252" s="7" t="s">
        <v>374</v>
      </c>
      <c r="B252" s="8" t="s">
        <v>375</v>
      </c>
      <c r="C252" s="8">
        <v>14.5</v>
      </c>
      <c r="D252" s="8">
        <v>14.5</v>
      </c>
      <c r="E252" s="8">
        <v>14.5</v>
      </c>
      <c r="F252" s="8">
        <v>14.5</v>
      </c>
      <c r="G252" s="8">
        <v>14.5</v>
      </c>
      <c r="H252" s="8">
        <v>14.5</v>
      </c>
      <c r="I252" s="8">
        <v>14.5</v>
      </c>
      <c r="J252" s="8">
        <v>14.5</v>
      </c>
      <c r="K252" s="8">
        <v>14.5</v>
      </c>
      <c r="L252" s="8">
        <v>14.5</v>
      </c>
      <c r="M252" s="8">
        <v>14.5</v>
      </c>
      <c r="N252" s="8">
        <v>14.5</v>
      </c>
      <c r="O252" s="8">
        <v>14.5</v>
      </c>
      <c r="P252" s="8">
        <v>14.5</v>
      </c>
      <c r="Q252" s="8">
        <v>14.5</v>
      </c>
      <c r="R252" s="8">
        <v>14.5</v>
      </c>
      <c r="S252" s="8">
        <v>14.5</v>
      </c>
      <c r="T252" s="8">
        <v>14.5</v>
      </c>
      <c r="U252" s="8">
        <v>14.5</v>
      </c>
      <c r="V252" s="8">
        <v>14.5</v>
      </c>
      <c r="W252" s="8">
        <v>14.5</v>
      </c>
      <c r="X252">
        <v>14.5</v>
      </c>
      <c r="Y252">
        <v>14.5</v>
      </c>
      <c r="Z252">
        <v>14.5</v>
      </c>
      <c r="AA252">
        <v>14.5</v>
      </c>
      <c r="AB252">
        <v>14.5</v>
      </c>
      <c r="AC252">
        <v>14.5</v>
      </c>
      <c r="AD252" s="77">
        <v>13.6</v>
      </c>
      <c r="AE252">
        <v>13.6</v>
      </c>
      <c r="AF252">
        <v>13.6</v>
      </c>
      <c r="AG252">
        <v>13.6</v>
      </c>
      <c r="AH252">
        <v>13.6</v>
      </c>
      <c r="AI252">
        <v>13.6</v>
      </c>
      <c r="AJ252">
        <v>13.6</v>
      </c>
      <c r="AK252">
        <v>13.6</v>
      </c>
      <c r="AL252">
        <v>13.6</v>
      </c>
      <c r="AM252">
        <v>13.6</v>
      </c>
      <c r="AN252">
        <v>13.6</v>
      </c>
      <c r="AO252">
        <v>13.6</v>
      </c>
      <c r="AP252">
        <v>13.6</v>
      </c>
      <c r="AQ252">
        <v>13.6</v>
      </c>
      <c r="AR252">
        <v>13.6</v>
      </c>
      <c r="AS252">
        <v>13.6</v>
      </c>
      <c r="AT252">
        <v>13.6</v>
      </c>
      <c r="AU252">
        <v>13.6</v>
      </c>
      <c r="AV252" s="77">
        <v>14.5</v>
      </c>
      <c r="AW252">
        <v>14.5</v>
      </c>
      <c r="AX252">
        <v>14.5</v>
      </c>
      <c r="AY252">
        <v>14.5</v>
      </c>
      <c r="AZ252">
        <v>14.5</v>
      </c>
      <c r="BA252">
        <v>14.5</v>
      </c>
      <c r="BB252">
        <v>14.5</v>
      </c>
      <c r="BC252">
        <v>14.5</v>
      </c>
      <c r="BD252">
        <v>14.5</v>
      </c>
      <c r="BE252">
        <v>14.5</v>
      </c>
      <c r="BF252">
        <v>14.5</v>
      </c>
      <c r="BG252">
        <v>14.5</v>
      </c>
      <c r="BH252" s="77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 s="8">
        <v>0</v>
      </c>
      <c r="BU252">
        <v>0</v>
      </c>
      <c r="BV252">
        <v>0</v>
      </c>
      <c r="BW252">
        <v>0</v>
      </c>
      <c r="BX252">
        <v>0</v>
      </c>
      <c r="BY252">
        <v>0</v>
      </c>
      <c r="BZ252">
        <v>0</v>
      </c>
      <c r="CA252">
        <v>0</v>
      </c>
      <c r="CB252">
        <v>0</v>
      </c>
      <c r="CC252">
        <v>0</v>
      </c>
      <c r="CD252">
        <v>0</v>
      </c>
      <c r="CE252">
        <v>0</v>
      </c>
      <c r="CF252" t="s">
        <v>780</v>
      </c>
      <c r="CG252" t="s">
        <v>995</v>
      </c>
    </row>
    <row r="253" spans="1:83" ht="12.75">
      <c r="A253" s="7" t="s">
        <v>376</v>
      </c>
      <c r="B253" s="8" t="s">
        <v>935</v>
      </c>
      <c r="C253" s="8">
        <v>13.9</v>
      </c>
      <c r="D253" s="8">
        <v>13.9</v>
      </c>
      <c r="E253" s="8">
        <v>13.9</v>
      </c>
      <c r="F253" s="8">
        <v>13.9</v>
      </c>
      <c r="G253" s="8">
        <v>13.9</v>
      </c>
      <c r="H253" s="8">
        <v>13.9</v>
      </c>
      <c r="I253" s="8">
        <v>13.9</v>
      </c>
      <c r="J253" s="8">
        <v>13.9</v>
      </c>
      <c r="K253" s="8">
        <v>13.9</v>
      </c>
      <c r="L253" s="8">
        <v>13.9</v>
      </c>
      <c r="M253" s="8">
        <v>13.9</v>
      </c>
      <c r="N253" s="8">
        <v>13.9</v>
      </c>
      <c r="O253" s="8">
        <v>13.9</v>
      </c>
      <c r="P253" s="8">
        <v>13.9</v>
      </c>
      <c r="Q253" s="8">
        <v>13.9</v>
      </c>
      <c r="R253" s="8">
        <v>13.9</v>
      </c>
      <c r="S253" s="8">
        <v>13.9</v>
      </c>
      <c r="T253" s="8">
        <v>13.9</v>
      </c>
      <c r="U253" s="8">
        <v>13.9</v>
      </c>
      <c r="V253" s="8">
        <v>13.9</v>
      </c>
      <c r="W253" s="8">
        <v>13.9</v>
      </c>
      <c r="X253">
        <v>13.9</v>
      </c>
      <c r="Y253">
        <v>13.9</v>
      </c>
      <c r="Z253">
        <v>13.9</v>
      </c>
      <c r="AA253">
        <v>13.9</v>
      </c>
      <c r="AB253">
        <v>13.9</v>
      </c>
      <c r="AC253">
        <v>13.9</v>
      </c>
      <c r="AD253" s="77">
        <v>13</v>
      </c>
      <c r="AE253">
        <v>13</v>
      </c>
      <c r="AF253">
        <v>13</v>
      </c>
      <c r="AG253">
        <v>13</v>
      </c>
      <c r="AH253">
        <v>13</v>
      </c>
      <c r="AI253">
        <v>13</v>
      </c>
      <c r="AJ253">
        <v>13</v>
      </c>
      <c r="AK253" s="77">
        <v>13.4</v>
      </c>
      <c r="AL253">
        <v>13.4</v>
      </c>
      <c r="AM253">
        <v>13.4</v>
      </c>
      <c r="AN253">
        <v>13.4</v>
      </c>
      <c r="AO253">
        <v>13.4</v>
      </c>
      <c r="AP253">
        <v>13.4</v>
      </c>
      <c r="AQ253">
        <v>13.4</v>
      </c>
      <c r="AR253">
        <v>13.4</v>
      </c>
      <c r="AS253" s="77">
        <v>13.6</v>
      </c>
      <c r="AT253">
        <v>13.6</v>
      </c>
      <c r="AU253">
        <v>13.6</v>
      </c>
      <c r="AV253">
        <v>13.6</v>
      </c>
      <c r="AW253">
        <v>13.6</v>
      </c>
      <c r="AX253">
        <v>13.6</v>
      </c>
      <c r="AY253">
        <v>13.6</v>
      </c>
      <c r="AZ253">
        <v>13.6</v>
      </c>
      <c r="BA253">
        <v>13.6</v>
      </c>
      <c r="BB253">
        <v>13.6</v>
      </c>
      <c r="BC253">
        <v>13.6</v>
      </c>
      <c r="BD253">
        <v>13.6</v>
      </c>
      <c r="BE253">
        <v>13.6</v>
      </c>
      <c r="BF253">
        <v>13.6</v>
      </c>
      <c r="BG253">
        <v>13.6</v>
      </c>
      <c r="BH253" s="77">
        <v>14.6</v>
      </c>
      <c r="BI253">
        <v>14.6</v>
      </c>
      <c r="BJ253">
        <v>14.6</v>
      </c>
      <c r="BK253">
        <v>14.6</v>
      </c>
      <c r="BL253">
        <v>14.6</v>
      </c>
      <c r="BM253">
        <v>14.6</v>
      </c>
      <c r="BN253">
        <v>14.6</v>
      </c>
      <c r="BO253">
        <v>14.6</v>
      </c>
      <c r="BP253">
        <v>14.6</v>
      </c>
      <c r="BQ253">
        <v>14.6</v>
      </c>
      <c r="BR253">
        <v>14.6</v>
      </c>
      <c r="BS253">
        <v>14.6</v>
      </c>
      <c r="BT253" s="8">
        <v>14.6</v>
      </c>
      <c r="BU253">
        <v>14.6</v>
      </c>
      <c r="BV253">
        <v>14.6</v>
      </c>
      <c r="BW253">
        <v>14.6</v>
      </c>
      <c r="BX253">
        <v>14.6</v>
      </c>
      <c r="BY253">
        <v>14.6</v>
      </c>
      <c r="BZ253">
        <v>14.6</v>
      </c>
      <c r="CA253">
        <v>14.6</v>
      </c>
      <c r="CB253">
        <v>14.6</v>
      </c>
      <c r="CC253">
        <v>14.6</v>
      </c>
      <c r="CD253">
        <v>14.6</v>
      </c>
      <c r="CE253">
        <v>14.6</v>
      </c>
    </row>
    <row r="254" spans="1:83" ht="12.75">
      <c r="A254" s="68" t="s">
        <v>377</v>
      </c>
      <c r="B254" s="69" t="s">
        <v>378</v>
      </c>
      <c r="C254" s="69">
        <v>13.4</v>
      </c>
      <c r="D254" s="69">
        <v>13.4</v>
      </c>
      <c r="E254" s="69">
        <v>13.4</v>
      </c>
      <c r="F254" s="69">
        <v>13.4</v>
      </c>
      <c r="G254" s="69">
        <v>13.4</v>
      </c>
      <c r="H254" s="69">
        <v>13.4</v>
      </c>
      <c r="I254" s="69">
        <v>13.4</v>
      </c>
      <c r="J254" s="69">
        <v>13.4</v>
      </c>
      <c r="K254" s="69">
        <v>13.4</v>
      </c>
      <c r="L254" s="69">
        <v>13.4</v>
      </c>
      <c r="M254" s="69">
        <v>13.4</v>
      </c>
      <c r="N254" s="69">
        <v>13.4</v>
      </c>
      <c r="O254" s="69">
        <v>13.4</v>
      </c>
      <c r="P254" s="69">
        <v>13.4</v>
      </c>
      <c r="Q254" s="69">
        <v>13.4</v>
      </c>
      <c r="R254" s="69">
        <v>13.4</v>
      </c>
      <c r="S254" s="69">
        <v>13.4</v>
      </c>
      <c r="T254" s="69">
        <v>13.4</v>
      </c>
      <c r="U254" s="69">
        <v>13.4</v>
      </c>
      <c r="V254" s="69">
        <v>13.4</v>
      </c>
      <c r="W254" s="69">
        <v>13.4</v>
      </c>
      <c r="X254">
        <v>13.4</v>
      </c>
      <c r="Y254">
        <v>13.4</v>
      </c>
      <c r="Z254">
        <v>13.4</v>
      </c>
      <c r="AA254">
        <v>13.4</v>
      </c>
      <c r="AB254">
        <v>13.4</v>
      </c>
      <c r="AC254">
        <v>13.4</v>
      </c>
      <c r="AD254" s="77">
        <v>12.5</v>
      </c>
      <c r="AE254">
        <v>12.5</v>
      </c>
      <c r="AF254">
        <v>12.5</v>
      </c>
      <c r="AG254">
        <v>12.5</v>
      </c>
      <c r="AH254">
        <v>12.5</v>
      </c>
      <c r="AI254">
        <v>12.5</v>
      </c>
      <c r="AJ254">
        <v>12.5</v>
      </c>
      <c r="AK254">
        <v>12.5</v>
      </c>
      <c r="AL254">
        <v>12.5</v>
      </c>
      <c r="AM254">
        <v>12.5</v>
      </c>
      <c r="AN254">
        <v>12.5</v>
      </c>
      <c r="AO254">
        <v>12.5</v>
      </c>
      <c r="AP254">
        <v>12.5</v>
      </c>
      <c r="AQ254">
        <v>12.5</v>
      </c>
      <c r="AR254" s="81">
        <v>11.9</v>
      </c>
      <c r="AS254">
        <v>11.9</v>
      </c>
      <c r="AT254">
        <v>11.9</v>
      </c>
      <c r="AU254">
        <v>11.9</v>
      </c>
      <c r="AV254">
        <v>11.9</v>
      </c>
      <c r="AW254">
        <v>11.9</v>
      </c>
      <c r="AX254">
        <v>11.9</v>
      </c>
      <c r="AY254">
        <v>11.9</v>
      </c>
      <c r="AZ254">
        <v>11.9</v>
      </c>
      <c r="BA254">
        <v>11.9</v>
      </c>
      <c r="BB254">
        <v>11.9</v>
      </c>
      <c r="BC254">
        <v>11.9</v>
      </c>
      <c r="BD254">
        <v>11.9</v>
      </c>
      <c r="BE254">
        <v>11.9</v>
      </c>
      <c r="BF254">
        <v>11.9</v>
      </c>
      <c r="BG254">
        <v>11.9</v>
      </c>
      <c r="BH254" s="77">
        <v>13.2</v>
      </c>
      <c r="BI254">
        <v>13.2</v>
      </c>
      <c r="BJ254">
        <v>13.2</v>
      </c>
      <c r="BK254">
        <v>13.2</v>
      </c>
      <c r="BL254">
        <v>13.2</v>
      </c>
      <c r="BM254">
        <v>13.2</v>
      </c>
      <c r="BN254">
        <v>13.2</v>
      </c>
      <c r="BO254">
        <v>13.2</v>
      </c>
      <c r="BP254">
        <v>13.2</v>
      </c>
      <c r="BQ254">
        <v>13.2</v>
      </c>
      <c r="BR254">
        <v>13.2</v>
      </c>
      <c r="BS254">
        <v>13.2</v>
      </c>
      <c r="BT254" s="8">
        <v>14.6</v>
      </c>
      <c r="BU254">
        <v>14.6</v>
      </c>
      <c r="BV254">
        <v>14.6</v>
      </c>
      <c r="BW254">
        <v>14.6</v>
      </c>
      <c r="BX254">
        <v>14.6</v>
      </c>
      <c r="BY254">
        <v>14.6</v>
      </c>
      <c r="BZ254">
        <v>14.6</v>
      </c>
      <c r="CA254">
        <v>14.6</v>
      </c>
      <c r="CB254">
        <v>14.6</v>
      </c>
      <c r="CC254">
        <v>14.6</v>
      </c>
      <c r="CD254">
        <v>14.6</v>
      </c>
      <c r="CE254">
        <v>14.6</v>
      </c>
    </row>
    <row r="255" spans="1:83" ht="12.75">
      <c r="A255" s="68">
        <v>8596570</v>
      </c>
      <c r="B255" s="69" t="s">
        <v>923</v>
      </c>
      <c r="C255" s="69">
        <v>0</v>
      </c>
      <c r="D255" s="69">
        <v>0</v>
      </c>
      <c r="E255" s="69">
        <v>0</v>
      </c>
      <c r="F255" s="69">
        <v>0</v>
      </c>
      <c r="G255" s="69">
        <v>0</v>
      </c>
      <c r="H255" s="69">
        <v>0</v>
      </c>
      <c r="I255" s="69">
        <v>0</v>
      </c>
      <c r="J255" s="69">
        <v>0</v>
      </c>
      <c r="K255" s="69">
        <v>0</v>
      </c>
      <c r="L255" s="69">
        <v>0</v>
      </c>
      <c r="M255" s="69">
        <v>0</v>
      </c>
      <c r="N255" s="69">
        <v>0</v>
      </c>
      <c r="O255" s="69">
        <v>0</v>
      </c>
      <c r="P255" s="69">
        <v>0</v>
      </c>
      <c r="Q255" s="69">
        <v>0</v>
      </c>
      <c r="R255" s="69">
        <v>0</v>
      </c>
      <c r="S255" s="69">
        <v>0</v>
      </c>
      <c r="T255" s="69">
        <v>0</v>
      </c>
      <c r="U255" s="69">
        <v>0</v>
      </c>
      <c r="V255" s="69">
        <v>0</v>
      </c>
      <c r="W255" s="69">
        <v>0</v>
      </c>
      <c r="X255" s="69">
        <v>0</v>
      </c>
      <c r="Y255" s="69">
        <v>0</v>
      </c>
      <c r="Z255" s="69">
        <v>0</v>
      </c>
      <c r="AA255" s="69">
        <v>0</v>
      </c>
      <c r="AB255" s="69">
        <v>0</v>
      </c>
      <c r="AC255" s="69">
        <v>0</v>
      </c>
      <c r="AD255" s="69">
        <v>0</v>
      </c>
      <c r="AE255" s="69">
        <v>0</v>
      </c>
      <c r="AF255" s="69">
        <v>0</v>
      </c>
      <c r="AG255" s="69">
        <v>0</v>
      </c>
      <c r="AH255" s="69">
        <v>0</v>
      </c>
      <c r="AI255" s="69">
        <v>0</v>
      </c>
      <c r="AJ255" s="79">
        <v>12.5</v>
      </c>
      <c r="AK255" s="78">
        <v>12.5</v>
      </c>
      <c r="AL255" s="78">
        <v>12.5</v>
      </c>
      <c r="AM255" s="78">
        <v>12.5</v>
      </c>
      <c r="AN255" s="78">
        <v>12.5</v>
      </c>
      <c r="AO255" s="78">
        <v>12.5</v>
      </c>
      <c r="AP255" s="78">
        <v>12.5</v>
      </c>
      <c r="AQ255">
        <v>12.5</v>
      </c>
      <c r="AR255" s="107">
        <v>11.9</v>
      </c>
      <c r="AS255">
        <v>11.9</v>
      </c>
      <c r="AT255">
        <v>11.9</v>
      </c>
      <c r="AU255">
        <v>11.9</v>
      </c>
      <c r="AV255">
        <v>11.9</v>
      </c>
      <c r="AW255">
        <v>11.9</v>
      </c>
      <c r="AX255">
        <v>11.9</v>
      </c>
      <c r="AY255">
        <v>11.9</v>
      </c>
      <c r="AZ255">
        <v>11.9</v>
      </c>
      <c r="BA255">
        <v>11.9</v>
      </c>
      <c r="BB255">
        <v>11.9</v>
      </c>
      <c r="BC255">
        <v>11.9</v>
      </c>
      <c r="BD255">
        <v>11.9</v>
      </c>
      <c r="BE255">
        <v>11.9</v>
      </c>
      <c r="BF255">
        <v>11.9</v>
      </c>
      <c r="BG255">
        <v>11.9</v>
      </c>
      <c r="BH255" s="77">
        <v>13.2</v>
      </c>
      <c r="BI255">
        <v>13.2</v>
      </c>
      <c r="BJ255">
        <v>13.2</v>
      </c>
      <c r="BK255">
        <v>13.2</v>
      </c>
      <c r="BL255">
        <v>13.2</v>
      </c>
      <c r="BM255">
        <v>13.2</v>
      </c>
      <c r="BN255">
        <v>13.2</v>
      </c>
      <c r="BO255">
        <v>13.2</v>
      </c>
      <c r="BP255">
        <v>13.2</v>
      </c>
      <c r="BQ255">
        <v>13.2</v>
      </c>
      <c r="BR255">
        <v>13.2</v>
      </c>
      <c r="BS255">
        <v>13.2</v>
      </c>
      <c r="BT255" s="8">
        <v>14.6</v>
      </c>
      <c r="BU255">
        <v>14.6</v>
      </c>
      <c r="BV255">
        <v>14.6</v>
      </c>
      <c r="BW255">
        <v>14.6</v>
      </c>
      <c r="BX255">
        <v>14.6</v>
      </c>
      <c r="BY255">
        <v>14.6</v>
      </c>
      <c r="BZ255">
        <v>14.6</v>
      </c>
      <c r="CA255">
        <v>14.6</v>
      </c>
      <c r="CB255">
        <v>14.6</v>
      </c>
      <c r="CC255">
        <v>14.6</v>
      </c>
      <c r="CD255">
        <v>14.6</v>
      </c>
      <c r="CE255">
        <v>14.6</v>
      </c>
    </row>
    <row r="256" spans="1:85" ht="12.75">
      <c r="A256" s="68" t="s">
        <v>381</v>
      </c>
      <c r="B256" s="69" t="s">
        <v>382</v>
      </c>
      <c r="C256" s="69">
        <v>13.8</v>
      </c>
      <c r="D256" s="69">
        <v>13.8</v>
      </c>
      <c r="E256" s="69">
        <v>13.8</v>
      </c>
      <c r="F256" s="69">
        <v>13.8</v>
      </c>
      <c r="G256" s="69">
        <v>13.8</v>
      </c>
      <c r="H256" s="69">
        <v>13.8</v>
      </c>
      <c r="I256" s="69">
        <v>13.8</v>
      </c>
      <c r="J256" s="69">
        <v>13.8</v>
      </c>
      <c r="K256" s="70">
        <v>0</v>
      </c>
      <c r="L256" s="69">
        <v>0</v>
      </c>
      <c r="M256" s="69">
        <v>0</v>
      </c>
      <c r="N256" s="69">
        <v>0</v>
      </c>
      <c r="O256" s="69">
        <v>0</v>
      </c>
      <c r="P256" s="69">
        <v>0</v>
      </c>
      <c r="Q256" s="69">
        <v>0</v>
      </c>
      <c r="R256" s="69">
        <v>0</v>
      </c>
      <c r="S256" s="69">
        <v>0</v>
      </c>
      <c r="T256" s="69">
        <v>0</v>
      </c>
      <c r="U256" s="69">
        <v>0</v>
      </c>
      <c r="V256" s="69">
        <v>0</v>
      </c>
      <c r="W256" s="69">
        <v>0</v>
      </c>
      <c r="X256" s="69">
        <v>0</v>
      </c>
      <c r="Y256" s="69">
        <v>0</v>
      </c>
      <c r="Z256" s="69">
        <v>0</v>
      </c>
      <c r="AA256" s="69">
        <v>0</v>
      </c>
      <c r="AB256" s="69">
        <v>0</v>
      </c>
      <c r="AC256" s="69">
        <v>0</v>
      </c>
      <c r="AD256" s="69">
        <v>0</v>
      </c>
      <c r="AE256" s="69">
        <v>0</v>
      </c>
      <c r="AF256" s="69">
        <v>0</v>
      </c>
      <c r="AG256" s="69">
        <v>0</v>
      </c>
      <c r="AH256" s="69">
        <v>0</v>
      </c>
      <c r="AI256" s="69">
        <v>0</v>
      </c>
      <c r="AJ256" s="69">
        <v>0</v>
      </c>
      <c r="AK256" s="69">
        <v>0</v>
      </c>
      <c r="AL256" s="69">
        <v>0</v>
      </c>
      <c r="AM256" s="69">
        <v>0</v>
      </c>
      <c r="AN256" s="69">
        <v>0</v>
      </c>
      <c r="AO256" s="69">
        <v>0</v>
      </c>
      <c r="AP256" s="69">
        <v>0</v>
      </c>
      <c r="AQ256" s="69">
        <v>0</v>
      </c>
      <c r="AR256" s="69">
        <v>0</v>
      </c>
      <c r="AS256" s="69">
        <v>0</v>
      </c>
      <c r="AT256" s="69">
        <v>0</v>
      </c>
      <c r="AU256" s="69">
        <v>0</v>
      </c>
      <c r="AV256" s="69">
        <v>0</v>
      </c>
      <c r="AW256" s="69">
        <v>0</v>
      </c>
      <c r="AX256" s="69">
        <v>0</v>
      </c>
      <c r="AY256" s="69">
        <v>0</v>
      </c>
      <c r="AZ256" s="69">
        <v>0</v>
      </c>
      <c r="BA256" s="69">
        <v>0</v>
      </c>
      <c r="BB256" s="69">
        <v>0</v>
      </c>
      <c r="BC256" s="69">
        <v>0</v>
      </c>
      <c r="BD256" s="69">
        <v>0</v>
      </c>
      <c r="BE256" s="69">
        <v>0</v>
      </c>
      <c r="BF256" s="69">
        <v>0</v>
      </c>
      <c r="BG256" s="69">
        <v>0</v>
      </c>
      <c r="BH256" s="69">
        <v>0</v>
      </c>
      <c r="BI256" s="69">
        <v>0</v>
      </c>
      <c r="BJ256" s="69">
        <v>0</v>
      </c>
      <c r="BK256" s="69">
        <v>0</v>
      </c>
      <c r="BL256" s="69">
        <v>0</v>
      </c>
      <c r="BM256" s="69">
        <v>0</v>
      </c>
      <c r="BN256" s="69">
        <v>0</v>
      </c>
      <c r="BO256" s="69">
        <v>0</v>
      </c>
      <c r="BP256" s="69">
        <v>0</v>
      </c>
      <c r="BQ256" s="69">
        <v>0</v>
      </c>
      <c r="BR256" s="69">
        <v>0</v>
      </c>
      <c r="BS256" s="69">
        <v>0</v>
      </c>
      <c r="BT256" s="8">
        <v>0</v>
      </c>
      <c r="BU256" s="69">
        <v>0</v>
      </c>
      <c r="BV256" s="69">
        <v>0</v>
      </c>
      <c r="BW256" s="69">
        <v>0</v>
      </c>
      <c r="BX256" s="69">
        <v>0</v>
      </c>
      <c r="BY256" s="69">
        <v>0</v>
      </c>
      <c r="BZ256" s="69">
        <v>0</v>
      </c>
      <c r="CA256" s="69">
        <v>0</v>
      </c>
      <c r="CB256" s="69">
        <v>0</v>
      </c>
      <c r="CC256" s="69">
        <v>0</v>
      </c>
      <c r="CD256" s="69">
        <v>0</v>
      </c>
      <c r="CE256" s="69">
        <v>0</v>
      </c>
      <c r="CF256" t="s">
        <v>780</v>
      </c>
      <c r="CG256" s="65" t="s">
        <v>791</v>
      </c>
    </row>
    <row r="257" spans="1:83" ht="12.75">
      <c r="A257" s="68" t="s">
        <v>383</v>
      </c>
      <c r="B257" s="69" t="s">
        <v>384</v>
      </c>
      <c r="C257" s="69">
        <v>13</v>
      </c>
      <c r="D257" s="69">
        <v>13</v>
      </c>
      <c r="E257" s="69">
        <v>13</v>
      </c>
      <c r="F257" s="70">
        <v>13.8</v>
      </c>
      <c r="G257" s="69">
        <v>13.8</v>
      </c>
      <c r="H257" s="69">
        <v>13.8</v>
      </c>
      <c r="I257" s="69">
        <v>13.8</v>
      </c>
      <c r="J257" s="69">
        <v>13.8</v>
      </c>
      <c r="K257" s="69">
        <v>13.8</v>
      </c>
      <c r="L257" s="69">
        <v>13.8</v>
      </c>
      <c r="M257" s="69">
        <v>13.8</v>
      </c>
      <c r="N257" s="69">
        <v>13.8</v>
      </c>
      <c r="O257" s="69">
        <v>13.8</v>
      </c>
      <c r="P257" s="69">
        <v>13.8</v>
      </c>
      <c r="Q257" s="69">
        <v>13.8</v>
      </c>
      <c r="R257" s="69">
        <v>13.8</v>
      </c>
      <c r="S257" s="69">
        <v>13.8</v>
      </c>
      <c r="T257" s="69">
        <v>13.8</v>
      </c>
      <c r="U257" s="69">
        <v>13.8</v>
      </c>
      <c r="V257" s="69">
        <v>13.8</v>
      </c>
      <c r="W257" s="69">
        <v>13.8</v>
      </c>
      <c r="X257">
        <v>13.8</v>
      </c>
      <c r="Y257">
        <v>13.8</v>
      </c>
      <c r="Z257">
        <v>13.8</v>
      </c>
      <c r="AA257">
        <v>13.8</v>
      </c>
      <c r="AB257">
        <v>13.8</v>
      </c>
      <c r="AC257">
        <v>13.8</v>
      </c>
      <c r="AD257" s="77">
        <v>12.9</v>
      </c>
      <c r="AE257">
        <v>12.9</v>
      </c>
      <c r="AF257">
        <v>12.9</v>
      </c>
      <c r="AG257">
        <v>12.9</v>
      </c>
      <c r="AH257">
        <v>12.9</v>
      </c>
      <c r="AI257">
        <v>12.9</v>
      </c>
      <c r="AJ257" s="77">
        <v>13.5</v>
      </c>
      <c r="AK257">
        <v>13.5</v>
      </c>
      <c r="AL257">
        <v>13.5</v>
      </c>
      <c r="AM257">
        <v>13.5</v>
      </c>
      <c r="AN257">
        <v>13.5</v>
      </c>
      <c r="AO257">
        <v>13.5</v>
      </c>
      <c r="AP257">
        <v>13.5</v>
      </c>
      <c r="AQ257">
        <v>13.5</v>
      </c>
      <c r="AR257">
        <v>13.5</v>
      </c>
      <c r="AS257">
        <v>13.5</v>
      </c>
      <c r="AT257">
        <v>13.5</v>
      </c>
      <c r="AU257">
        <v>13.5</v>
      </c>
      <c r="AV257">
        <v>13.5</v>
      </c>
      <c r="AW257">
        <v>13.5</v>
      </c>
      <c r="AX257">
        <v>13.5</v>
      </c>
      <c r="AY257">
        <v>13.5</v>
      </c>
      <c r="AZ257">
        <v>13.5</v>
      </c>
      <c r="BA257">
        <v>13.5</v>
      </c>
      <c r="BB257">
        <v>13.5</v>
      </c>
      <c r="BC257">
        <v>13.5</v>
      </c>
      <c r="BD257">
        <v>13.5</v>
      </c>
      <c r="BE257">
        <v>13.5</v>
      </c>
      <c r="BF257">
        <v>13.5</v>
      </c>
      <c r="BG257">
        <v>13.5</v>
      </c>
      <c r="BH257">
        <v>13.5</v>
      </c>
      <c r="BI257">
        <v>13.5</v>
      </c>
      <c r="BJ257">
        <v>13.5</v>
      </c>
      <c r="BK257">
        <v>13.5</v>
      </c>
      <c r="BL257">
        <v>13.5</v>
      </c>
      <c r="BM257">
        <v>13.5</v>
      </c>
      <c r="BN257">
        <v>13.5</v>
      </c>
      <c r="BO257">
        <v>13.5</v>
      </c>
      <c r="BP257">
        <v>13.5</v>
      </c>
      <c r="BQ257">
        <v>13.5</v>
      </c>
      <c r="BR257">
        <v>13.5</v>
      </c>
      <c r="BS257">
        <v>13.5</v>
      </c>
      <c r="BT257" s="8">
        <v>14.6</v>
      </c>
      <c r="BU257">
        <v>14.6</v>
      </c>
      <c r="BV257">
        <v>14.6</v>
      </c>
      <c r="BW257">
        <v>14.6</v>
      </c>
      <c r="BX257">
        <v>14.6</v>
      </c>
      <c r="BY257">
        <v>14.6</v>
      </c>
      <c r="BZ257">
        <v>14.6</v>
      </c>
      <c r="CA257">
        <v>14.6</v>
      </c>
      <c r="CB257">
        <v>14.6</v>
      </c>
      <c r="CC257">
        <v>14.6</v>
      </c>
      <c r="CD257">
        <v>14.6</v>
      </c>
      <c r="CE257">
        <v>14.6</v>
      </c>
    </row>
    <row r="258" spans="1:85" ht="12.75">
      <c r="A258" s="68" t="s">
        <v>385</v>
      </c>
      <c r="B258" s="69" t="s">
        <v>386</v>
      </c>
      <c r="C258" s="69">
        <v>13.9</v>
      </c>
      <c r="D258" s="69">
        <v>13.9</v>
      </c>
      <c r="E258" s="69">
        <v>13.9</v>
      </c>
      <c r="F258" s="69">
        <v>13.9</v>
      </c>
      <c r="G258" s="69">
        <v>13.9</v>
      </c>
      <c r="H258" s="69">
        <v>13.9</v>
      </c>
      <c r="I258" s="70">
        <v>14.6</v>
      </c>
      <c r="J258" s="69">
        <v>14.6</v>
      </c>
      <c r="K258" s="69">
        <v>14.6</v>
      </c>
      <c r="L258" s="69">
        <v>14.6</v>
      </c>
      <c r="M258" s="69">
        <v>14.6</v>
      </c>
      <c r="N258" s="69">
        <v>14.6</v>
      </c>
      <c r="O258" s="69">
        <v>14.6</v>
      </c>
      <c r="P258" s="69">
        <v>14.6</v>
      </c>
      <c r="Q258" s="69">
        <v>14.6</v>
      </c>
      <c r="R258" s="69">
        <v>14.6</v>
      </c>
      <c r="S258" s="69">
        <v>14.6</v>
      </c>
      <c r="T258" s="69">
        <v>14.6</v>
      </c>
      <c r="U258" s="69">
        <v>14.6</v>
      </c>
      <c r="V258" s="69">
        <v>14.6</v>
      </c>
      <c r="W258" s="69">
        <v>14.6</v>
      </c>
      <c r="X258">
        <v>14.6</v>
      </c>
      <c r="Y258">
        <v>14.6</v>
      </c>
      <c r="Z258">
        <v>14.6</v>
      </c>
      <c r="AA258">
        <v>14.6</v>
      </c>
      <c r="AB258">
        <v>14.6</v>
      </c>
      <c r="AC258">
        <v>14.6</v>
      </c>
      <c r="AD258" s="77">
        <v>13.7</v>
      </c>
      <c r="AE258">
        <v>13.7</v>
      </c>
      <c r="AF258">
        <v>13.7</v>
      </c>
      <c r="AG258">
        <v>13.7</v>
      </c>
      <c r="AH258">
        <v>13.7</v>
      </c>
      <c r="AI258">
        <v>13.7</v>
      </c>
      <c r="AJ258">
        <v>13.7</v>
      </c>
      <c r="AK258">
        <v>13.7</v>
      </c>
      <c r="AL258">
        <v>13.7</v>
      </c>
      <c r="AM258">
        <v>13.7</v>
      </c>
      <c r="AN258">
        <v>13.7</v>
      </c>
      <c r="AO258">
        <v>13.7</v>
      </c>
      <c r="AP258">
        <v>13.7</v>
      </c>
      <c r="AQ258">
        <v>13.7</v>
      </c>
      <c r="AR258">
        <v>13.7</v>
      </c>
      <c r="AS258">
        <v>13.7</v>
      </c>
      <c r="AT258">
        <v>13.7</v>
      </c>
      <c r="AU258">
        <v>13.7</v>
      </c>
      <c r="AV258" s="77">
        <v>14.5</v>
      </c>
      <c r="AW258">
        <v>14.5</v>
      </c>
      <c r="AX258">
        <v>14.5</v>
      </c>
      <c r="AY258">
        <v>14.5</v>
      </c>
      <c r="AZ258">
        <v>14.5</v>
      </c>
      <c r="BA258">
        <v>14.5</v>
      </c>
      <c r="BB258">
        <v>14.5</v>
      </c>
      <c r="BC258">
        <v>14.5</v>
      </c>
      <c r="BD258">
        <v>14.5</v>
      </c>
      <c r="BE258">
        <v>14.5</v>
      </c>
      <c r="BF258">
        <v>14.5</v>
      </c>
      <c r="BG258">
        <v>14.5</v>
      </c>
      <c r="BH258" s="77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 s="8">
        <v>0</v>
      </c>
      <c r="BU258">
        <v>0</v>
      </c>
      <c r="BV258">
        <v>0</v>
      </c>
      <c r="BW258">
        <v>0</v>
      </c>
      <c r="BX258">
        <v>0</v>
      </c>
      <c r="BY258">
        <v>0</v>
      </c>
      <c r="BZ258">
        <v>0</v>
      </c>
      <c r="CA258">
        <v>0</v>
      </c>
      <c r="CB258">
        <v>0</v>
      </c>
      <c r="CC258">
        <v>0</v>
      </c>
      <c r="CD258">
        <v>0</v>
      </c>
      <c r="CE258">
        <v>0</v>
      </c>
      <c r="CF258" t="s">
        <v>780</v>
      </c>
      <c r="CG258" t="s">
        <v>877</v>
      </c>
    </row>
    <row r="259" spans="1:85" ht="12.75">
      <c r="A259" s="68" t="s">
        <v>387</v>
      </c>
      <c r="B259" s="69" t="s">
        <v>388</v>
      </c>
      <c r="C259" s="69">
        <v>13.9</v>
      </c>
      <c r="D259" s="69">
        <v>13.9</v>
      </c>
      <c r="E259" s="69">
        <v>13.9</v>
      </c>
      <c r="F259" s="69">
        <v>13.9</v>
      </c>
      <c r="G259" s="69">
        <v>13.9</v>
      </c>
      <c r="H259" s="69">
        <v>13.9</v>
      </c>
      <c r="I259" s="70">
        <v>14.6</v>
      </c>
      <c r="J259" s="69">
        <v>14.6</v>
      </c>
      <c r="K259" s="69">
        <v>14.6</v>
      </c>
      <c r="L259" s="69">
        <v>14.6</v>
      </c>
      <c r="M259" s="69">
        <v>14.6</v>
      </c>
      <c r="N259" s="69">
        <v>14.6</v>
      </c>
      <c r="O259" s="69">
        <v>14.6</v>
      </c>
      <c r="P259" s="69">
        <v>14.6</v>
      </c>
      <c r="Q259" s="69">
        <v>14.6</v>
      </c>
      <c r="R259" s="69">
        <v>14.6</v>
      </c>
      <c r="S259" s="69">
        <v>14.6</v>
      </c>
      <c r="T259" s="69">
        <v>14.6</v>
      </c>
      <c r="U259" s="69">
        <v>14.6</v>
      </c>
      <c r="V259" s="69">
        <v>14.6</v>
      </c>
      <c r="W259" s="69">
        <v>14.6</v>
      </c>
      <c r="X259">
        <v>14.6</v>
      </c>
      <c r="Y259">
        <v>14.6</v>
      </c>
      <c r="Z259">
        <v>14.6</v>
      </c>
      <c r="AA259">
        <v>14.6</v>
      </c>
      <c r="AB259">
        <v>14.6</v>
      </c>
      <c r="AC259">
        <v>14.6</v>
      </c>
      <c r="AD259" s="77">
        <v>13.7</v>
      </c>
      <c r="AE259">
        <v>13.7</v>
      </c>
      <c r="AF259">
        <v>13.7</v>
      </c>
      <c r="AG259">
        <v>13.7</v>
      </c>
      <c r="AH259">
        <v>13.7</v>
      </c>
      <c r="AI259">
        <v>13.7</v>
      </c>
      <c r="AJ259">
        <v>13.7</v>
      </c>
      <c r="AK259">
        <v>13.7</v>
      </c>
      <c r="AL259">
        <v>13.7</v>
      </c>
      <c r="AM259">
        <v>13.7</v>
      </c>
      <c r="AN259">
        <v>13.7</v>
      </c>
      <c r="AO259">
        <v>13.7</v>
      </c>
      <c r="AP259">
        <v>13.7</v>
      </c>
      <c r="AQ259">
        <v>13.7</v>
      </c>
      <c r="AR259">
        <v>13.7</v>
      </c>
      <c r="AS259">
        <v>13.7</v>
      </c>
      <c r="AT259">
        <v>13.7</v>
      </c>
      <c r="AU259">
        <v>13.7</v>
      </c>
      <c r="AV259" s="77">
        <v>14.5</v>
      </c>
      <c r="AW259">
        <v>14.5</v>
      </c>
      <c r="AX259">
        <v>14.5</v>
      </c>
      <c r="AY259">
        <v>14.5</v>
      </c>
      <c r="AZ259">
        <v>14.5</v>
      </c>
      <c r="BA259">
        <v>14.5</v>
      </c>
      <c r="BB259">
        <v>14.5</v>
      </c>
      <c r="BC259">
        <v>14.5</v>
      </c>
      <c r="BD259">
        <v>14.5</v>
      </c>
      <c r="BE259">
        <v>14.5</v>
      </c>
      <c r="BF259">
        <v>14.5</v>
      </c>
      <c r="BG259">
        <v>14.5</v>
      </c>
      <c r="BH259" s="77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 s="8">
        <v>0</v>
      </c>
      <c r="BU259">
        <v>0</v>
      </c>
      <c r="BV259">
        <v>0</v>
      </c>
      <c r="BW259">
        <v>0</v>
      </c>
      <c r="BX259">
        <v>0</v>
      </c>
      <c r="BY259">
        <v>0</v>
      </c>
      <c r="BZ259">
        <v>0</v>
      </c>
      <c r="CA259">
        <v>0</v>
      </c>
      <c r="CB259">
        <v>0</v>
      </c>
      <c r="CC259">
        <v>0</v>
      </c>
      <c r="CD259">
        <v>0</v>
      </c>
      <c r="CE259">
        <v>0</v>
      </c>
      <c r="CF259" t="s">
        <v>780</v>
      </c>
      <c r="CG259" t="s">
        <v>994</v>
      </c>
    </row>
    <row r="260" spans="1:85" ht="12.75">
      <c r="A260" s="68" t="s">
        <v>389</v>
      </c>
      <c r="B260" s="69" t="s">
        <v>390</v>
      </c>
      <c r="C260" s="69">
        <v>14.3</v>
      </c>
      <c r="D260" s="69">
        <v>14.3</v>
      </c>
      <c r="E260" s="69">
        <v>14.3</v>
      </c>
      <c r="F260" s="69">
        <v>14.3</v>
      </c>
      <c r="G260" s="69">
        <v>14.3</v>
      </c>
      <c r="H260" s="69">
        <v>14.3</v>
      </c>
      <c r="I260" s="69">
        <v>14.3</v>
      </c>
      <c r="J260" s="69">
        <v>14.3</v>
      </c>
      <c r="K260" s="69">
        <v>14.3</v>
      </c>
      <c r="L260" s="69">
        <v>14.3</v>
      </c>
      <c r="M260" s="69">
        <v>14.3</v>
      </c>
      <c r="N260" s="69">
        <v>14.3</v>
      </c>
      <c r="O260" s="69">
        <v>14.3</v>
      </c>
      <c r="P260" s="69">
        <v>14.3</v>
      </c>
      <c r="Q260" s="69">
        <v>14.3</v>
      </c>
      <c r="R260" s="69">
        <v>14.3</v>
      </c>
      <c r="S260" s="69">
        <v>14.3</v>
      </c>
      <c r="T260" s="69">
        <v>14.3</v>
      </c>
      <c r="U260" s="69">
        <v>14.3</v>
      </c>
      <c r="V260" s="69">
        <v>14.3</v>
      </c>
      <c r="W260" s="69">
        <v>14.3</v>
      </c>
      <c r="X260">
        <v>14.3</v>
      </c>
      <c r="Y260">
        <v>14.3</v>
      </c>
      <c r="Z260">
        <v>14.3</v>
      </c>
      <c r="AA260">
        <v>14.3</v>
      </c>
      <c r="AB260">
        <v>14.3</v>
      </c>
      <c r="AC260">
        <v>14.3</v>
      </c>
      <c r="AD260" s="77">
        <v>13.4</v>
      </c>
      <c r="AE260">
        <v>13.4</v>
      </c>
      <c r="AF260">
        <v>13.4</v>
      </c>
      <c r="AG260">
        <v>13.4</v>
      </c>
      <c r="AH260">
        <v>13.4</v>
      </c>
      <c r="AI260">
        <v>13.4</v>
      </c>
      <c r="AJ260">
        <v>13.4</v>
      </c>
      <c r="AK260">
        <v>13.4</v>
      </c>
      <c r="AL260">
        <v>13.4</v>
      </c>
      <c r="AM260">
        <v>13.4</v>
      </c>
      <c r="AN260">
        <v>13.4</v>
      </c>
      <c r="AO260">
        <v>13.4</v>
      </c>
      <c r="AP260">
        <v>13.4</v>
      </c>
      <c r="AQ260">
        <v>13.4</v>
      </c>
      <c r="AR260">
        <v>13.4</v>
      </c>
      <c r="AS260">
        <v>13.4</v>
      </c>
      <c r="AT260">
        <v>13.4</v>
      </c>
      <c r="AU260">
        <v>13.4</v>
      </c>
      <c r="AV260" s="77">
        <v>14.5</v>
      </c>
      <c r="AW260">
        <v>14.5</v>
      </c>
      <c r="AX260">
        <v>14.5</v>
      </c>
      <c r="AY260">
        <v>14.5</v>
      </c>
      <c r="AZ260">
        <v>14.5</v>
      </c>
      <c r="BA260">
        <v>14.5</v>
      </c>
      <c r="BB260">
        <v>14.5</v>
      </c>
      <c r="BC260">
        <v>14.5</v>
      </c>
      <c r="BD260">
        <v>14.5</v>
      </c>
      <c r="BE260">
        <v>14.5</v>
      </c>
      <c r="BF260">
        <v>14.5</v>
      </c>
      <c r="BG260">
        <v>14.5</v>
      </c>
      <c r="BH260" s="77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 s="8">
        <v>0</v>
      </c>
      <c r="BU260">
        <v>0</v>
      </c>
      <c r="BV260">
        <v>0</v>
      </c>
      <c r="BW260">
        <v>0</v>
      </c>
      <c r="BX260">
        <v>0</v>
      </c>
      <c r="BY260">
        <v>0</v>
      </c>
      <c r="BZ260">
        <v>0</v>
      </c>
      <c r="CA260">
        <v>0</v>
      </c>
      <c r="CB260">
        <v>0</v>
      </c>
      <c r="CC260">
        <v>0</v>
      </c>
      <c r="CD260">
        <v>0</v>
      </c>
      <c r="CE260">
        <v>0</v>
      </c>
      <c r="CF260" t="s">
        <v>780</v>
      </c>
      <c r="CG260" t="s">
        <v>985</v>
      </c>
    </row>
    <row r="261" spans="1:85" ht="12.75">
      <c r="A261" s="68" t="s">
        <v>391</v>
      </c>
      <c r="B261" s="69" t="s">
        <v>392</v>
      </c>
      <c r="C261" s="69">
        <v>14.3</v>
      </c>
      <c r="D261" s="69">
        <v>14.3</v>
      </c>
      <c r="E261" s="69">
        <v>14.3</v>
      </c>
      <c r="F261" s="69">
        <v>14.3</v>
      </c>
      <c r="G261" s="69">
        <v>14.3</v>
      </c>
      <c r="H261" s="69">
        <v>14.3</v>
      </c>
      <c r="I261" s="69">
        <v>14.3</v>
      </c>
      <c r="J261" s="69">
        <v>14.3</v>
      </c>
      <c r="K261" s="69">
        <v>14.3</v>
      </c>
      <c r="L261" s="69">
        <v>14.3</v>
      </c>
      <c r="M261" s="69">
        <v>14.3</v>
      </c>
      <c r="N261" s="69">
        <v>14.3</v>
      </c>
      <c r="O261" s="69">
        <v>14.3</v>
      </c>
      <c r="P261" s="69">
        <v>14.3</v>
      </c>
      <c r="Q261" s="69">
        <v>14.3</v>
      </c>
      <c r="R261" s="69">
        <v>14.3</v>
      </c>
      <c r="S261" s="69">
        <v>14.3</v>
      </c>
      <c r="T261" s="69">
        <v>14.3</v>
      </c>
      <c r="U261" s="69">
        <v>14.3</v>
      </c>
      <c r="V261" s="69">
        <v>14.3</v>
      </c>
      <c r="W261" s="69">
        <v>14.3</v>
      </c>
      <c r="X261">
        <v>14.3</v>
      </c>
      <c r="Y261">
        <v>14.3</v>
      </c>
      <c r="Z261">
        <v>14.3</v>
      </c>
      <c r="AA261">
        <v>14.3</v>
      </c>
      <c r="AB261">
        <v>14.3</v>
      </c>
      <c r="AC261">
        <v>14.3</v>
      </c>
      <c r="AD261" s="77">
        <v>13.4</v>
      </c>
      <c r="AE261">
        <v>13.4</v>
      </c>
      <c r="AF261">
        <v>13.4</v>
      </c>
      <c r="AG261">
        <v>13.4</v>
      </c>
      <c r="AH261">
        <v>13.4</v>
      </c>
      <c r="AI261">
        <v>13.4</v>
      </c>
      <c r="AJ261">
        <v>13.4</v>
      </c>
      <c r="AK261">
        <v>13.4</v>
      </c>
      <c r="AL261">
        <v>13.4</v>
      </c>
      <c r="AM261">
        <v>13.4</v>
      </c>
      <c r="AN261">
        <v>13.4</v>
      </c>
      <c r="AO261">
        <v>13.4</v>
      </c>
      <c r="AP261">
        <v>13.4</v>
      </c>
      <c r="AQ261">
        <v>13.4</v>
      </c>
      <c r="AR261">
        <v>13.4</v>
      </c>
      <c r="AS261">
        <v>13.4</v>
      </c>
      <c r="AT261">
        <v>13.4</v>
      </c>
      <c r="AU261">
        <v>13.4</v>
      </c>
      <c r="AV261" s="77">
        <v>14.5</v>
      </c>
      <c r="AW261">
        <v>14.5</v>
      </c>
      <c r="AX261">
        <v>14.5</v>
      </c>
      <c r="AY261">
        <v>14.5</v>
      </c>
      <c r="AZ261">
        <v>14.5</v>
      </c>
      <c r="BA261">
        <v>14.5</v>
      </c>
      <c r="BB261">
        <v>14.5</v>
      </c>
      <c r="BC261">
        <v>14.5</v>
      </c>
      <c r="BD261">
        <v>14.5</v>
      </c>
      <c r="BE261">
        <v>14.5</v>
      </c>
      <c r="BF261">
        <v>14.5</v>
      </c>
      <c r="BG261">
        <v>14.5</v>
      </c>
      <c r="BH261" s="77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 s="8">
        <v>0</v>
      </c>
      <c r="BU261">
        <v>0</v>
      </c>
      <c r="BV261">
        <v>0</v>
      </c>
      <c r="BW261">
        <v>0</v>
      </c>
      <c r="BX261">
        <v>0</v>
      </c>
      <c r="BY261">
        <v>0</v>
      </c>
      <c r="BZ261">
        <v>0</v>
      </c>
      <c r="CA261">
        <v>0</v>
      </c>
      <c r="CB261">
        <v>0</v>
      </c>
      <c r="CC261">
        <v>0</v>
      </c>
      <c r="CD261">
        <v>0</v>
      </c>
      <c r="CE261">
        <v>0</v>
      </c>
      <c r="CF261" t="s">
        <v>780</v>
      </c>
      <c r="CG261" t="s">
        <v>986</v>
      </c>
    </row>
    <row r="262" spans="1:83" ht="12.75">
      <c r="A262" s="68" t="s">
        <v>393</v>
      </c>
      <c r="B262" s="69" t="s">
        <v>394</v>
      </c>
      <c r="C262" s="69">
        <v>14.9</v>
      </c>
      <c r="D262" s="69">
        <v>14.9</v>
      </c>
      <c r="E262" s="69">
        <v>14.9</v>
      </c>
      <c r="F262" s="69">
        <v>14.9</v>
      </c>
      <c r="G262" s="69">
        <v>14.9</v>
      </c>
      <c r="H262" s="69">
        <v>14.9</v>
      </c>
      <c r="I262" s="69">
        <v>14.9</v>
      </c>
      <c r="J262" s="69">
        <v>14.9</v>
      </c>
      <c r="K262" s="69">
        <v>14.9</v>
      </c>
      <c r="L262" s="69">
        <v>14.9</v>
      </c>
      <c r="M262" s="69">
        <v>14.9</v>
      </c>
      <c r="N262" s="69">
        <v>14.9</v>
      </c>
      <c r="O262" s="69">
        <v>14.9</v>
      </c>
      <c r="P262" s="69">
        <v>14.9</v>
      </c>
      <c r="Q262" s="69">
        <v>14.9</v>
      </c>
      <c r="R262" s="69">
        <v>14.9</v>
      </c>
      <c r="S262" s="69">
        <v>14.9</v>
      </c>
      <c r="T262" s="69">
        <v>14.9</v>
      </c>
      <c r="U262" s="69">
        <v>14.9</v>
      </c>
      <c r="V262" s="69">
        <v>14.9</v>
      </c>
      <c r="W262" s="69">
        <v>14.9</v>
      </c>
      <c r="X262">
        <v>14.9</v>
      </c>
      <c r="Y262">
        <v>14.9</v>
      </c>
      <c r="Z262">
        <v>14.9</v>
      </c>
      <c r="AA262">
        <v>14.9</v>
      </c>
      <c r="AB262">
        <v>14.9</v>
      </c>
      <c r="AC262">
        <v>14.9</v>
      </c>
      <c r="AD262" s="81">
        <v>13.9</v>
      </c>
      <c r="AE262">
        <v>13.9</v>
      </c>
      <c r="AF262">
        <v>13.9</v>
      </c>
      <c r="AG262">
        <v>13.9</v>
      </c>
      <c r="AH262">
        <v>13.9</v>
      </c>
      <c r="AI262">
        <v>13.9</v>
      </c>
      <c r="AJ262">
        <v>13.9</v>
      </c>
      <c r="AK262">
        <v>13.9</v>
      </c>
      <c r="AL262">
        <v>13.9</v>
      </c>
      <c r="AM262">
        <v>13.9</v>
      </c>
      <c r="AN262">
        <v>13.9</v>
      </c>
      <c r="AO262">
        <v>13.9</v>
      </c>
      <c r="AP262">
        <v>13.9</v>
      </c>
      <c r="AQ262">
        <v>13.9</v>
      </c>
      <c r="AR262">
        <v>13.9</v>
      </c>
      <c r="AS262">
        <v>13.9</v>
      </c>
      <c r="AT262">
        <v>13.9</v>
      </c>
      <c r="AU262">
        <v>13.9</v>
      </c>
      <c r="AV262">
        <v>13.9</v>
      </c>
      <c r="AW262">
        <v>13.9</v>
      </c>
      <c r="AX262">
        <v>13.9</v>
      </c>
      <c r="AY262">
        <v>13.9</v>
      </c>
      <c r="AZ262">
        <v>13.9</v>
      </c>
      <c r="BA262" s="77">
        <v>14.4</v>
      </c>
      <c r="BB262">
        <v>14.4</v>
      </c>
      <c r="BC262">
        <v>14.4</v>
      </c>
      <c r="BD262">
        <v>14.4</v>
      </c>
      <c r="BE262">
        <v>14.4</v>
      </c>
      <c r="BF262">
        <v>14.4</v>
      </c>
      <c r="BG262">
        <v>14.4</v>
      </c>
      <c r="BH262">
        <v>14.4</v>
      </c>
      <c r="BI262">
        <v>14.4</v>
      </c>
      <c r="BJ262">
        <v>14.4</v>
      </c>
      <c r="BK262">
        <v>14.4</v>
      </c>
      <c r="BL262">
        <v>14.4</v>
      </c>
      <c r="BM262">
        <v>14.4</v>
      </c>
      <c r="BN262">
        <v>14.4</v>
      </c>
      <c r="BO262">
        <v>14.4</v>
      </c>
      <c r="BP262" s="77">
        <v>15</v>
      </c>
      <c r="BQ262">
        <v>15</v>
      </c>
      <c r="BR262">
        <v>15</v>
      </c>
      <c r="BS262">
        <v>15</v>
      </c>
      <c r="BT262" s="8">
        <v>14.6</v>
      </c>
      <c r="BU262">
        <v>14.6</v>
      </c>
      <c r="BV262">
        <v>14.6</v>
      </c>
      <c r="BW262">
        <v>14.6</v>
      </c>
      <c r="BX262">
        <v>14.6</v>
      </c>
      <c r="BY262">
        <v>14.6</v>
      </c>
      <c r="BZ262">
        <v>14.6</v>
      </c>
      <c r="CA262">
        <v>14.6</v>
      </c>
      <c r="CB262">
        <v>14.6</v>
      </c>
      <c r="CC262">
        <v>14.6</v>
      </c>
      <c r="CD262">
        <v>14.6</v>
      </c>
      <c r="CE262">
        <v>14.6</v>
      </c>
    </row>
    <row r="263" spans="1:83" ht="12.75">
      <c r="A263" s="68" t="s">
        <v>395</v>
      </c>
      <c r="B263" s="69" t="s">
        <v>396</v>
      </c>
      <c r="C263" s="69">
        <v>14.9</v>
      </c>
      <c r="D263" s="69">
        <v>14.9</v>
      </c>
      <c r="E263" s="69">
        <v>14.9</v>
      </c>
      <c r="F263" s="69">
        <v>14.9</v>
      </c>
      <c r="G263" s="69">
        <v>14.9</v>
      </c>
      <c r="H263" s="69">
        <v>14.9</v>
      </c>
      <c r="I263" s="69">
        <v>14.9</v>
      </c>
      <c r="J263" s="69">
        <v>14.9</v>
      </c>
      <c r="K263" s="69">
        <v>14.9</v>
      </c>
      <c r="L263" s="69">
        <v>14.9</v>
      </c>
      <c r="M263" s="69">
        <v>14.9</v>
      </c>
      <c r="N263" s="69">
        <v>14.9</v>
      </c>
      <c r="O263" s="69">
        <v>14.9</v>
      </c>
      <c r="P263" s="69">
        <v>14.9</v>
      </c>
      <c r="Q263" s="69">
        <v>14.9</v>
      </c>
      <c r="R263" s="69">
        <v>14.9</v>
      </c>
      <c r="S263" s="69">
        <v>14.9</v>
      </c>
      <c r="T263" s="69">
        <v>14.9</v>
      </c>
      <c r="U263" s="69">
        <v>14.9</v>
      </c>
      <c r="V263" s="69">
        <v>14.9</v>
      </c>
      <c r="W263" s="69">
        <v>14.9</v>
      </c>
      <c r="X263">
        <v>14.9</v>
      </c>
      <c r="Y263">
        <v>14.9</v>
      </c>
      <c r="Z263">
        <v>14.9</v>
      </c>
      <c r="AA263">
        <v>14.9</v>
      </c>
      <c r="AB263">
        <v>14.9</v>
      </c>
      <c r="AC263">
        <v>14.9</v>
      </c>
      <c r="AD263" s="81">
        <v>13.9</v>
      </c>
      <c r="AE263">
        <v>13.9</v>
      </c>
      <c r="AF263">
        <v>13.9</v>
      </c>
      <c r="AG263">
        <v>13.9</v>
      </c>
      <c r="AH263">
        <v>13.9</v>
      </c>
      <c r="AI263">
        <v>13.9</v>
      </c>
      <c r="AJ263">
        <v>13.9</v>
      </c>
      <c r="AK263">
        <v>13.9</v>
      </c>
      <c r="AL263">
        <v>13.9</v>
      </c>
      <c r="AM263">
        <v>13.9</v>
      </c>
      <c r="AN263">
        <v>13.9</v>
      </c>
      <c r="AO263">
        <v>13.9</v>
      </c>
      <c r="AP263">
        <v>13.9</v>
      </c>
      <c r="AQ263">
        <v>13.9</v>
      </c>
      <c r="AR263">
        <v>13.9</v>
      </c>
      <c r="AS263">
        <v>13.9</v>
      </c>
      <c r="AT263">
        <v>13.9</v>
      </c>
      <c r="AU263">
        <v>13.9</v>
      </c>
      <c r="AV263">
        <v>13.9</v>
      </c>
      <c r="AW263">
        <v>13.9</v>
      </c>
      <c r="AX263">
        <v>13.9</v>
      </c>
      <c r="AY263">
        <v>13.9</v>
      </c>
      <c r="AZ263">
        <v>13.9</v>
      </c>
      <c r="BA263" s="77">
        <v>14.4</v>
      </c>
      <c r="BB263">
        <v>14.4</v>
      </c>
      <c r="BC263">
        <v>14.4</v>
      </c>
      <c r="BD263">
        <v>14.4</v>
      </c>
      <c r="BE263">
        <v>14.4</v>
      </c>
      <c r="BF263">
        <v>14.4</v>
      </c>
      <c r="BG263">
        <v>14.4</v>
      </c>
      <c r="BH263">
        <v>14.4</v>
      </c>
      <c r="BI263">
        <v>14.4</v>
      </c>
      <c r="BJ263">
        <v>14.4</v>
      </c>
      <c r="BK263">
        <v>14.4</v>
      </c>
      <c r="BL263">
        <v>14.4</v>
      </c>
      <c r="BM263">
        <v>14.4</v>
      </c>
      <c r="BN263">
        <v>14.4</v>
      </c>
      <c r="BO263">
        <v>14.4</v>
      </c>
      <c r="BP263" s="77">
        <v>15</v>
      </c>
      <c r="BQ263">
        <v>15</v>
      </c>
      <c r="BR263">
        <v>15</v>
      </c>
      <c r="BS263">
        <v>15</v>
      </c>
      <c r="BT263" s="8">
        <v>14.6</v>
      </c>
      <c r="BU263">
        <v>14.6</v>
      </c>
      <c r="BV263">
        <v>14.6</v>
      </c>
      <c r="BW263">
        <v>14.6</v>
      </c>
      <c r="BX263">
        <v>14.6</v>
      </c>
      <c r="BY263">
        <v>14.6</v>
      </c>
      <c r="BZ263">
        <v>14.6</v>
      </c>
      <c r="CA263">
        <v>14.6</v>
      </c>
      <c r="CB263">
        <v>14.6</v>
      </c>
      <c r="CC263">
        <v>14.6</v>
      </c>
      <c r="CD263">
        <v>14.6</v>
      </c>
      <c r="CE263">
        <v>14.6</v>
      </c>
    </row>
    <row r="264" spans="1:85" ht="12.75">
      <c r="A264" s="7" t="s">
        <v>397</v>
      </c>
      <c r="B264" s="8" t="s">
        <v>398</v>
      </c>
      <c r="C264" s="8">
        <v>13.8</v>
      </c>
      <c r="D264" s="8">
        <v>13.8</v>
      </c>
      <c r="E264" s="8">
        <v>13.8</v>
      </c>
      <c r="F264" s="8">
        <v>13.8</v>
      </c>
      <c r="G264" s="64">
        <v>14.3</v>
      </c>
      <c r="H264" s="8">
        <v>14.3</v>
      </c>
      <c r="I264" s="8">
        <v>14.3</v>
      </c>
      <c r="J264" s="8">
        <v>14.3</v>
      </c>
      <c r="K264" s="8">
        <v>14.3</v>
      </c>
      <c r="L264" s="8">
        <v>14.3</v>
      </c>
      <c r="M264" s="8">
        <v>14.3</v>
      </c>
      <c r="N264" s="8">
        <v>14.3</v>
      </c>
      <c r="O264" s="8">
        <v>14.3</v>
      </c>
      <c r="P264" s="8">
        <v>14.3</v>
      </c>
      <c r="Q264" s="8">
        <v>14.3</v>
      </c>
      <c r="R264" s="8">
        <v>14.3</v>
      </c>
      <c r="S264" s="8">
        <v>14.3</v>
      </c>
      <c r="T264" s="8">
        <v>14.3</v>
      </c>
      <c r="U264" s="8">
        <v>14.3</v>
      </c>
      <c r="V264" s="8">
        <v>14.3</v>
      </c>
      <c r="W264" s="8">
        <v>14.3</v>
      </c>
      <c r="X264" s="66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 s="8">
        <v>0</v>
      </c>
      <c r="BU264">
        <v>0</v>
      </c>
      <c r="BV264">
        <v>0</v>
      </c>
      <c r="BW264">
        <v>0</v>
      </c>
      <c r="BX264">
        <v>0</v>
      </c>
      <c r="BY264">
        <v>0</v>
      </c>
      <c r="BZ264">
        <v>0</v>
      </c>
      <c r="CA264">
        <v>0</v>
      </c>
      <c r="CB264">
        <v>0</v>
      </c>
      <c r="CC264">
        <v>0</v>
      </c>
      <c r="CD264">
        <v>0</v>
      </c>
      <c r="CE264">
        <v>0</v>
      </c>
      <c r="CF264" t="s">
        <v>780</v>
      </c>
      <c r="CG264" t="s">
        <v>882</v>
      </c>
    </row>
    <row r="265" spans="1:85" ht="12.75">
      <c r="A265" s="7" t="s">
        <v>399</v>
      </c>
      <c r="B265" s="8" t="s">
        <v>400</v>
      </c>
      <c r="C265" s="8">
        <v>13.8</v>
      </c>
      <c r="D265" s="8">
        <v>13.8</v>
      </c>
      <c r="E265" s="8">
        <v>13.8</v>
      </c>
      <c r="F265" s="8">
        <v>13.8</v>
      </c>
      <c r="G265" s="64">
        <v>14.3</v>
      </c>
      <c r="H265" s="8">
        <v>14.3</v>
      </c>
      <c r="I265" s="8">
        <v>14.3</v>
      </c>
      <c r="J265" s="8">
        <v>14.3</v>
      </c>
      <c r="K265" s="8">
        <v>14.3</v>
      </c>
      <c r="L265" s="8">
        <v>14.3</v>
      </c>
      <c r="M265" s="8">
        <v>14.3</v>
      </c>
      <c r="N265" s="8">
        <v>14.3</v>
      </c>
      <c r="O265" s="8">
        <v>14.3</v>
      </c>
      <c r="P265" s="8">
        <v>14.3</v>
      </c>
      <c r="Q265" s="8">
        <v>14.3</v>
      </c>
      <c r="R265" s="8">
        <v>14.3</v>
      </c>
      <c r="S265" s="8">
        <v>14.3</v>
      </c>
      <c r="T265" s="8">
        <v>14.3</v>
      </c>
      <c r="U265" s="8">
        <v>14.3</v>
      </c>
      <c r="V265" s="8">
        <v>14.3</v>
      </c>
      <c r="W265" s="8">
        <v>14.3</v>
      </c>
      <c r="X265" s="66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 s="8">
        <v>0</v>
      </c>
      <c r="BU265">
        <v>0</v>
      </c>
      <c r="BV265">
        <v>0</v>
      </c>
      <c r="BW265">
        <v>0</v>
      </c>
      <c r="BX265">
        <v>0</v>
      </c>
      <c r="BY265">
        <v>0</v>
      </c>
      <c r="BZ265">
        <v>0</v>
      </c>
      <c r="CA265">
        <v>0</v>
      </c>
      <c r="CB265">
        <v>0</v>
      </c>
      <c r="CC265">
        <v>0</v>
      </c>
      <c r="CD265">
        <v>0</v>
      </c>
      <c r="CE265">
        <v>0</v>
      </c>
      <c r="CF265" t="s">
        <v>780</v>
      </c>
      <c r="CG265" t="s">
        <v>883</v>
      </c>
    </row>
    <row r="266" spans="1:85" ht="12.75">
      <c r="A266" s="7" t="s">
        <v>401</v>
      </c>
      <c r="B266" s="8" t="s">
        <v>402</v>
      </c>
      <c r="C266" s="8">
        <v>12.9</v>
      </c>
      <c r="D266" s="8">
        <v>12.9</v>
      </c>
      <c r="E266" s="8">
        <v>12.9</v>
      </c>
      <c r="F266" s="8">
        <v>12.9</v>
      </c>
      <c r="G266" s="8">
        <v>12.9</v>
      </c>
      <c r="H266" s="8">
        <v>12.9</v>
      </c>
      <c r="I266" s="8">
        <v>12.9</v>
      </c>
      <c r="J266" s="8">
        <v>12.9</v>
      </c>
      <c r="K266" s="8">
        <v>12.9</v>
      </c>
      <c r="L266" s="8">
        <v>12.9</v>
      </c>
      <c r="M266" s="8">
        <v>12.9</v>
      </c>
      <c r="N266" s="8">
        <v>12.9</v>
      </c>
      <c r="O266" s="64">
        <v>13.6</v>
      </c>
      <c r="P266" s="8">
        <v>13.6</v>
      </c>
      <c r="Q266" s="8">
        <v>13.6</v>
      </c>
      <c r="R266" s="8">
        <v>13.6</v>
      </c>
      <c r="S266" s="8">
        <v>13.6</v>
      </c>
      <c r="T266" s="8">
        <v>13.6</v>
      </c>
      <c r="U266" s="8">
        <v>13.6</v>
      </c>
      <c r="V266" s="8">
        <v>13.6</v>
      </c>
      <c r="W266" s="8">
        <v>13.6</v>
      </c>
      <c r="X266">
        <v>13.6</v>
      </c>
      <c r="Y266">
        <v>13.6</v>
      </c>
      <c r="Z266">
        <v>13.6</v>
      </c>
      <c r="AA266">
        <v>13.6</v>
      </c>
      <c r="AB266">
        <v>13.6</v>
      </c>
      <c r="AC266">
        <v>13.6</v>
      </c>
      <c r="AD266" s="77">
        <v>12.7</v>
      </c>
      <c r="AE266">
        <v>12.7</v>
      </c>
      <c r="AF266">
        <v>12.7</v>
      </c>
      <c r="AG266">
        <v>12.7</v>
      </c>
      <c r="AH266">
        <v>12.7</v>
      </c>
      <c r="AI266">
        <v>12.7</v>
      </c>
      <c r="AJ266">
        <v>12.7</v>
      </c>
      <c r="AK266">
        <v>12.7</v>
      </c>
      <c r="AL266">
        <v>12.7</v>
      </c>
      <c r="AM266">
        <v>12.7</v>
      </c>
      <c r="AN266">
        <v>12.7</v>
      </c>
      <c r="AO266">
        <v>12.7</v>
      </c>
      <c r="AP266">
        <v>12.7</v>
      </c>
      <c r="AQ266">
        <v>12.7</v>
      </c>
      <c r="AR266" s="77">
        <v>14.3</v>
      </c>
      <c r="AS266">
        <v>14.3</v>
      </c>
      <c r="AT266">
        <v>14.3</v>
      </c>
      <c r="AU266">
        <v>14.3</v>
      </c>
      <c r="AV266" s="77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 s="8">
        <v>0</v>
      </c>
      <c r="BU266">
        <v>0</v>
      </c>
      <c r="BV266">
        <v>0</v>
      </c>
      <c r="BW266">
        <v>0</v>
      </c>
      <c r="BX266">
        <v>0</v>
      </c>
      <c r="BY266">
        <v>0</v>
      </c>
      <c r="BZ266">
        <v>0</v>
      </c>
      <c r="CA266">
        <v>0</v>
      </c>
      <c r="CB266">
        <v>0</v>
      </c>
      <c r="CC266">
        <v>0</v>
      </c>
      <c r="CD266">
        <v>0</v>
      </c>
      <c r="CE266">
        <v>0</v>
      </c>
      <c r="CF266" t="s">
        <v>780</v>
      </c>
      <c r="CG266" t="s">
        <v>786</v>
      </c>
    </row>
    <row r="267" spans="1:85" ht="12.75">
      <c r="A267" s="68" t="s">
        <v>403</v>
      </c>
      <c r="B267" s="69" t="s">
        <v>404</v>
      </c>
      <c r="C267" s="69">
        <v>12.9</v>
      </c>
      <c r="D267" s="69">
        <v>12.9</v>
      </c>
      <c r="E267" s="69">
        <v>12.9</v>
      </c>
      <c r="F267" s="69">
        <v>12.9</v>
      </c>
      <c r="G267" s="69">
        <v>12.9</v>
      </c>
      <c r="H267" s="69">
        <v>12.9</v>
      </c>
      <c r="I267" s="69">
        <v>12.9</v>
      </c>
      <c r="J267" s="69">
        <v>12.9</v>
      </c>
      <c r="K267" s="69">
        <v>12.9</v>
      </c>
      <c r="L267" s="69">
        <v>12.9</v>
      </c>
      <c r="M267" s="69">
        <v>12.9</v>
      </c>
      <c r="N267" s="69">
        <v>12.9</v>
      </c>
      <c r="O267" s="70">
        <v>13.6</v>
      </c>
      <c r="P267" s="69">
        <v>13.6</v>
      </c>
      <c r="Q267" s="69">
        <v>13.6</v>
      </c>
      <c r="R267" s="69">
        <v>13.6</v>
      </c>
      <c r="S267" s="69">
        <v>13.6</v>
      </c>
      <c r="T267" s="69">
        <v>13.6</v>
      </c>
      <c r="U267" s="69">
        <v>13.6</v>
      </c>
      <c r="V267" s="69">
        <v>13.6</v>
      </c>
      <c r="W267" s="69">
        <v>13.6</v>
      </c>
      <c r="X267">
        <v>13.6</v>
      </c>
      <c r="Y267">
        <v>13.6</v>
      </c>
      <c r="Z267">
        <v>13.6</v>
      </c>
      <c r="AA267">
        <v>13.6</v>
      </c>
      <c r="AB267">
        <v>13.6</v>
      </c>
      <c r="AC267">
        <v>13.6</v>
      </c>
      <c r="AD267" s="77">
        <v>12.7</v>
      </c>
      <c r="AE267">
        <v>12.7</v>
      </c>
      <c r="AF267">
        <v>12.7</v>
      </c>
      <c r="AG267">
        <v>12.7</v>
      </c>
      <c r="AH267">
        <v>12.7</v>
      </c>
      <c r="AI267">
        <v>12.7</v>
      </c>
      <c r="AJ267">
        <v>12.7</v>
      </c>
      <c r="AK267">
        <v>12.7</v>
      </c>
      <c r="AL267">
        <v>12.7</v>
      </c>
      <c r="AM267">
        <v>12.7</v>
      </c>
      <c r="AN267">
        <v>12.7</v>
      </c>
      <c r="AO267">
        <v>12.7</v>
      </c>
      <c r="AP267">
        <v>12.7</v>
      </c>
      <c r="AQ267">
        <v>12.7</v>
      </c>
      <c r="AR267" s="77">
        <v>14.3</v>
      </c>
      <c r="AS267">
        <v>14.3</v>
      </c>
      <c r="AT267">
        <v>14.3</v>
      </c>
      <c r="AU267">
        <v>14.3</v>
      </c>
      <c r="AV267" s="7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 s="8">
        <v>0</v>
      </c>
      <c r="BU267">
        <v>0</v>
      </c>
      <c r="BV267">
        <v>0</v>
      </c>
      <c r="BW267">
        <v>0</v>
      </c>
      <c r="BX267">
        <v>0</v>
      </c>
      <c r="BY267">
        <v>0</v>
      </c>
      <c r="BZ267">
        <v>0</v>
      </c>
      <c r="CA267">
        <v>0</v>
      </c>
      <c r="CB267">
        <v>0</v>
      </c>
      <c r="CC267">
        <v>0</v>
      </c>
      <c r="CD267">
        <v>0</v>
      </c>
      <c r="CE267">
        <v>0</v>
      </c>
      <c r="CF267" t="s">
        <v>780</v>
      </c>
      <c r="CG267" t="s">
        <v>939</v>
      </c>
    </row>
    <row r="268" spans="1:83" ht="12.75">
      <c r="A268" s="68" t="s">
        <v>405</v>
      </c>
      <c r="B268" s="69" t="s">
        <v>406</v>
      </c>
      <c r="C268" s="69">
        <v>13.2</v>
      </c>
      <c r="D268" s="69">
        <v>13.2</v>
      </c>
      <c r="E268" s="69">
        <v>13.2</v>
      </c>
      <c r="F268" s="69">
        <v>13.2</v>
      </c>
      <c r="G268" s="69">
        <v>13.2</v>
      </c>
      <c r="H268" s="69">
        <v>13.2</v>
      </c>
      <c r="I268" s="69">
        <v>13.2</v>
      </c>
      <c r="J268" s="69">
        <v>13.2</v>
      </c>
      <c r="K268" s="69">
        <v>13.2</v>
      </c>
      <c r="L268" s="70">
        <v>13.8</v>
      </c>
      <c r="M268" s="69">
        <v>13.8</v>
      </c>
      <c r="N268" s="69">
        <v>13.8</v>
      </c>
      <c r="O268" s="69">
        <v>13.8</v>
      </c>
      <c r="P268" s="69">
        <v>13.8</v>
      </c>
      <c r="Q268" s="69">
        <v>13.8</v>
      </c>
      <c r="R268" s="69">
        <v>13.8</v>
      </c>
      <c r="S268" s="69">
        <v>13.8</v>
      </c>
      <c r="T268" s="69">
        <v>13.8</v>
      </c>
      <c r="U268" s="69">
        <v>13.8</v>
      </c>
      <c r="V268" s="69">
        <v>13.8</v>
      </c>
      <c r="W268" s="69">
        <v>13.8</v>
      </c>
      <c r="X268">
        <v>13.8</v>
      </c>
      <c r="Y268">
        <v>13.8</v>
      </c>
      <c r="Z268">
        <v>13.8</v>
      </c>
      <c r="AA268">
        <v>13.8</v>
      </c>
      <c r="AB268">
        <v>13.8</v>
      </c>
      <c r="AC268">
        <v>13.8</v>
      </c>
      <c r="AD268" s="77">
        <v>12.9</v>
      </c>
      <c r="AE268">
        <v>12.9</v>
      </c>
      <c r="AF268">
        <v>12.9</v>
      </c>
      <c r="AG268">
        <v>12.9</v>
      </c>
      <c r="AH268">
        <v>12.9</v>
      </c>
      <c r="AI268">
        <v>12.9</v>
      </c>
      <c r="AJ268">
        <v>12.9</v>
      </c>
      <c r="AK268">
        <v>12.9</v>
      </c>
      <c r="AL268">
        <v>12.9</v>
      </c>
      <c r="AM268">
        <v>12.9</v>
      </c>
      <c r="AN268">
        <v>12.9</v>
      </c>
      <c r="AO268">
        <v>12.9</v>
      </c>
      <c r="AP268">
        <v>12.9</v>
      </c>
      <c r="AQ268">
        <v>12.9</v>
      </c>
      <c r="AR268">
        <v>12.9</v>
      </c>
      <c r="AS268">
        <v>12.9</v>
      </c>
      <c r="AT268">
        <v>12.9</v>
      </c>
      <c r="AU268">
        <v>12.9</v>
      </c>
      <c r="AV268">
        <v>12.9</v>
      </c>
      <c r="AW268">
        <v>12.9</v>
      </c>
      <c r="AX268">
        <v>12.9</v>
      </c>
      <c r="AY268">
        <v>12.9</v>
      </c>
      <c r="AZ268">
        <v>12.9</v>
      </c>
      <c r="BA268">
        <v>12.9</v>
      </c>
      <c r="BB268">
        <v>12.9</v>
      </c>
      <c r="BC268">
        <v>12.9</v>
      </c>
      <c r="BD268">
        <v>12.9</v>
      </c>
      <c r="BE268">
        <v>12.9</v>
      </c>
      <c r="BF268">
        <v>12.9</v>
      </c>
      <c r="BG268">
        <v>12.9</v>
      </c>
      <c r="BH268">
        <v>12.9</v>
      </c>
      <c r="BI268">
        <v>12.9</v>
      </c>
      <c r="BJ268">
        <v>12.9</v>
      </c>
      <c r="BK268">
        <v>12.9</v>
      </c>
      <c r="BL268">
        <v>12.9</v>
      </c>
      <c r="BM268">
        <v>12.9</v>
      </c>
      <c r="BN268">
        <v>12.9</v>
      </c>
      <c r="BO268">
        <v>12.9</v>
      </c>
      <c r="BP268">
        <v>12.9</v>
      </c>
      <c r="BQ268">
        <v>12.9</v>
      </c>
      <c r="BR268">
        <v>12.9</v>
      </c>
      <c r="BS268">
        <v>12.9</v>
      </c>
      <c r="BT268" s="8">
        <v>14.6</v>
      </c>
      <c r="BU268">
        <v>14.6</v>
      </c>
      <c r="BV268">
        <v>14.6</v>
      </c>
      <c r="BW268">
        <v>14.6</v>
      </c>
      <c r="BX268">
        <v>14.6</v>
      </c>
      <c r="BY268">
        <v>14.6</v>
      </c>
      <c r="BZ268">
        <v>14.6</v>
      </c>
      <c r="CA268">
        <v>14.6</v>
      </c>
      <c r="CB268">
        <v>14.6</v>
      </c>
      <c r="CC268">
        <v>14.6</v>
      </c>
      <c r="CD268">
        <v>14.6</v>
      </c>
      <c r="CE268">
        <v>14.6</v>
      </c>
    </row>
    <row r="269" spans="1:83" ht="12.75">
      <c r="A269" s="68" t="s">
        <v>409</v>
      </c>
      <c r="B269" s="69" t="s">
        <v>410</v>
      </c>
      <c r="C269" s="69">
        <v>13.6</v>
      </c>
      <c r="D269" s="69">
        <v>13.6</v>
      </c>
      <c r="E269" s="69">
        <v>13.6</v>
      </c>
      <c r="F269" s="69">
        <v>13.6</v>
      </c>
      <c r="G269" s="70">
        <v>14.2</v>
      </c>
      <c r="H269" s="69">
        <v>14.2</v>
      </c>
      <c r="I269" s="69">
        <v>14.2</v>
      </c>
      <c r="J269" s="69">
        <v>14.2</v>
      </c>
      <c r="K269" s="69">
        <v>14.2</v>
      </c>
      <c r="L269" s="69">
        <v>14.2</v>
      </c>
      <c r="M269" s="69">
        <v>14.2</v>
      </c>
      <c r="N269" s="69">
        <v>14.2</v>
      </c>
      <c r="O269" s="69">
        <v>14.2</v>
      </c>
      <c r="P269" s="69">
        <v>14.2</v>
      </c>
      <c r="Q269" s="69">
        <v>14.2</v>
      </c>
      <c r="R269" s="69">
        <v>14.2</v>
      </c>
      <c r="S269" s="69">
        <v>14.2</v>
      </c>
      <c r="T269" s="69">
        <v>14.2</v>
      </c>
      <c r="U269" s="69">
        <v>14.2</v>
      </c>
      <c r="V269" s="69">
        <v>14.2</v>
      </c>
      <c r="W269" s="69">
        <v>14.2</v>
      </c>
      <c r="X269">
        <v>14.2</v>
      </c>
      <c r="Y269">
        <v>14.2</v>
      </c>
      <c r="Z269">
        <v>14.2</v>
      </c>
      <c r="AA269">
        <v>14.2</v>
      </c>
      <c r="AB269">
        <v>14.2</v>
      </c>
      <c r="AC269">
        <v>14.2</v>
      </c>
      <c r="AD269" s="77">
        <v>13.3</v>
      </c>
      <c r="AE269">
        <v>13.3</v>
      </c>
      <c r="AF269">
        <v>13.3</v>
      </c>
      <c r="AG269">
        <v>13.3</v>
      </c>
      <c r="AH269">
        <v>13.3</v>
      </c>
      <c r="AI269">
        <v>13.3</v>
      </c>
      <c r="AJ269">
        <v>13.3</v>
      </c>
      <c r="AK269">
        <v>13.3</v>
      </c>
      <c r="AL269">
        <v>13.3</v>
      </c>
      <c r="AM269">
        <v>13.3</v>
      </c>
      <c r="AN269">
        <v>13.3</v>
      </c>
      <c r="AO269">
        <v>13.3</v>
      </c>
      <c r="AP269">
        <v>13.3</v>
      </c>
      <c r="AQ269">
        <v>13.3</v>
      </c>
      <c r="AR269">
        <v>13.3</v>
      </c>
      <c r="AS269">
        <v>13.3</v>
      </c>
      <c r="AT269">
        <v>13.3</v>
      </c>
      <c r="AU269">
        <v>13.3</v>
      </c>
      <c r="AV269">
        <v>13.3</v>
      </c>
      <c r="AW269">
        <v>13.3</v>
      </c>
      <c r="AX269">
        <v>13.3</v>
      </c>
      <c r="AY269" s="77">
        <v>13.8</v>
      </c>
      <c r="AZ269">
        <v>13.8</v>
      </c>
      <c r="BA269">
        <v>13.8</v>
      </c>
      <c r="BB269">
        <v>13.8</v>
      </c>
      <c r="BC269">
        <v>13.8</v>
      </c>
      <c r="BD269">
        <v>13.8</v>
      </c>
      <c r="BE269">
        <v>13.8</v>
      </c>
      <c r="BF269">
        <v>13.8</v>
      </c>
      <c r="BG269">
        <v>13.8</v>
      </c>
      <c r="BH269">
        <v>13.8</v>
      </c>
      <c r="BI269">
        <v>13.8</v>
      </c>
      <c r="BJ269" s="77">
        <v>14.3</v>
      </c>
      <c r="BK269">
        <v>14.3</v>
      </c>
      <c r="BL269">
        <v>14.3</v>
      </c>
      <c r="BM269">
        <v>14.3</v>
      </c>
      <c r="BN269">
        <v>14.3</v>
      </c>
      <c r="BO269">
        <v>14.3</v>
      </c>
      <c r="BP269">
        <v>14.3</v>
      </c>
      <c r="BQ269">
        <v>14.3</v>
      </c>
      <c r="BR269">
        <v>14.3</v>
      </c>
      <c r="BS269">
        <v>14.3</v>
      </c>
      <c r="BT269" s="8">
        <v>14.6</v>
      </c>
      <c r="BU269">
        <v>14.6</v>
      </c>
      <c r="BV269">
        <v>14.6</v>
      </c>
      <c r="BW269">
        <v>14.6</v>
      </c>
      <c r="BX269">
        <v>14.6</v>
      </c>
      <c r="BY269">
        <v>14.6</v>
      </c>
      <c r="BZ269">
        <v>14.6</v>
      </c>
      <c r="CA269">
        <v>14.6</v>
      </c>
      <c r="CB269">
        <v>14.6</v>
      </c>
      <c r="CC269">
        <v>14.6</v>
      </c>
      <c r="CD269">
        <v>14.6</v>
      </c>
      <c r="CE269">
        <v>14.6</v>
      </c>
    </row>
    <row r="270" spans="1:85" ht="12.75">
      <c r="A270" s="68" t="s">
        <v>411</v>
      </c>
      <c r="B270" s="69" t="s">
        <v>412</v>
      </c>
      <c r="C270" s="69">
        <v>13.9</v>
      </c>
      <c r="D270" s="69">
        <v>13.9</v>
      </c>
      <c r="E270" s="70">
        <v>14.3</v>
      </c>
      <c r="F270" s="69">
        <v>14.3</v>
      </c>
      <c r="G270" s="69">
        <v>14.3</v>
      </c>
      <c r="H270" s="69">
        <v>14.3</v>
      </c>
      <c r="I270" s="69">
        <v>14.3</v>
      </c>
      <c r="J270" s="69">
        <v>14.3</v>
      </c>
      <c r="K270" s="69">
        <v>14.3</v>
      </c>
      <c r="L270" s="69">
        <v>14.3</v>
      </c>
      <c r="M270" s="69">
        <v>14.3</v>
      </c>
      <c r="N270" s="69">
        <v>14.3</v>
      </c>
      <c r="O270" s="69">
        <v>14.3</v>
      </c>
      <c r="P270" s="69">
        <v>14.3</v>
      </c>
      <c r="Q270" s="69">
        <v>14.3</v>
      </c>
      <c r="R270" s="69">
        <v>14.3</v>
      </c>
      <c r="S270" s="69">
        <v>14.3</v>
      </c>
      <c r="T270" s="69">
        <v>14.3</v>
      </c>
      <c r="U270" s="69">
        <v>14.3</v>
      </c>
      <c r="V270" s="69">
        <v>14.3</v>
      </c>
      <c r="W270" s="69">
        <v>14.3</v>
      </c>
      <c r="X270" s="66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 s="8">
        <v>0</v>
      </c>
      <c r="BU270">
        <v>0</v>
      </c>
      <c r="BV270">
        <v>0</v>
      </c>
      <c r="BW270">
        <v>0</v>
      </c>
      <c r="BX270">
        <v>0</v>
      </c>
      <c r="BY270">
        <v>0</v>
      </c>
      <c r="BZ270">
        <v>0</v>
      </c>
      <c r="CA270">
        <v>0</v>
      </c>
      <c r="CB270">
        <v>0</v>
      </c>
      <c r="CC270">
        <v>0</v>
      </c>
      <c r="CD270">
        <v>0</v>
      </c>
      <c r="CE270">
        <v>0</v>
      </c>
      <c r="CF270" t="s">
        <v>780</v>
      </c>
      <c r="CG270" t="s">
        <v>844</v>
      </c>
    </row>
    <row r="271" spans="1:83" ht="12.75">
      <c r="A271" s="68" t="s">
        <v>413</v>
      </c>
      <c r="B271" s="69" t="s">
        <v>414</v>
      </c>
      <c r="C271" s="69">
        <v>12.4</v>
      </c>
      <c r="D271" s="69">
        <v>12.4</v>
      </c>
      <c r="E271" s="69">
        <v>12.4</v>
      </c>
      <c r="F271" s="69">
        <v>12.4</v>
      </c>
      <c r="G271" s="69">
        <v>12.4</v>
      </c>
      <c r="H271" s="69">
        <v>12.4</v>
      </c>
      <c r="I271" s="70">
        <v>12.9</v>
      </c>
      <c r="J271" s="69">
        <v>12.9</v>
      </c>
      <c r="K271" s="69">
        <v>12.9</v>
      </c>
      <c r="L271" s="69">
        <v>12.9</v>
      </c>
      <c r="M271" s="69">
        <v>12.9</v>
      </c>
      <c r="N271" s="69">
        <v>12.9</v>
      </c>
      <c r="O271" s="69">
        <v>12.9</v>
      </c>
      <c r="P271" s="69">
        <v>12.9</v>
      </c>
      <c r="Q271" s="69">
        <v>12.9</v>
      </c>
      <c r="R271" s="69">
        <v>12.9</v>
      </c>
      <c r="S271" s="69">
        <v>12.9</v>
      </c>
      <c r="T271" s="69">
        <v>12.9</v>
      </c>
      <c r="U271" s="69">
        <v>12.9</v>
      </c>
      <c r="V271" s="69">
        <v>12.9</v>
      </c>
      <c r="W271" s="69">
        <v>12.9</v>
      </c>
      <c r="X271" s="66">
        <v>13.2</v>
      </c>
      <c r="Y271">
        <v>13.2</v>
      </c>
      <c r="Z271">
        <v>13.2</v>
      </c>
      <c r="AA271">
        <v>13.2</v>
      </c>
      <c r="AB271">
        <v>13.2</v>
      </c>
      <c r="AC271">
        <v>13.2</v>
      </c>
      <c r="AD271" s="77">
        <v>12.3</v>
      </c>
      <c r="AE271">
        <v>12.3</v>
      </c>
      <c r="AF271">
        <v>12.3</v>
      </c>
      <c r="AG271">
        <v>12.3</v>
      </c>
      <c r="AH271">
        <v>12.3</v>
      </c>
      <c r="AI271">
        <v>12.3</v>
      </c>
      <c r="AJ271" s="77">
        <v>12.6</v>
      </c>
      <c r="AK271">
        <v>12.6</v>
      </c>
      <c r="AL271">
        <v>12.6</v>
      </c>
      <c r="AM271">
        <v>12.6</v>
      </c>
      <c r="AN271">
        <v>12.6</v>
      </c>
      <c r="AO271">
        <v>12.6</v>
      </c>
      <c r="AP271">
        <v>12.6</v>
      </c>
      <c r="AQ271">
        <v>12.6</v>
      </c>
      <c r="AR271">
        <v>12.6</v>
      </c>
      <c r="AS271">
        <v>12.6</v>
      </c>
      <c r="AT271">
        <v>12.6</v>
      </c>
      <c r="AU271">
        <v>12.6</v>
      </c>
      <c r="AV271">
        <v>12.6</v>
      </c>
      <c r="AW271">
        <v>12.6</v>
      </c>
      <c r="AX271">
        <v>12.6</v>
      </c>
      <c r="AY271">
        <v>12.6</v>
      </c>
      <c r="AZ271">
        <v>12.6</v>
      </c>
      <c r="BA271">
        <v>12.6</v>
      </c>
      <c r="BB271">
        <v>12.6</v>
      </c>
      <c r="BC271">
        <v>12.6</v>
      </c>
      <c r="BD271">
        <v>12.6</v>
      </c>
      <c r="BE271">
        <v>12.6</v>
      </c>
      <c r="BF271">
        <v>12.6</v>
      </c>
      <c r="BG271">
        <v>12.6</v>
      </c>
      <c r="BH271">
        <v>12.6</v>
      </c>
      <c r="BI271">
        <v>12.6</v>
      </c>
      <c r="BJ271">
        <v>12.6</v>
      </c>
      <c r="BK271">
        <v>12.6</v>
      </c>
      <c r="BL271">
        <v>12.6</v>
      </c>
      <c r="BM271">
        <v>12.6</v>
      </c>
      <c r="BN271">
        <v>12.6</v>
      </c>
      <c r="BO271">
        <v>12.6</v>
      </c>
      <c r="BP271">
        <v>12.6</v>
      </c>
      <c r="BQ271">
        <v>12.6</v>
      </c>
      <c r="BR271">
        <v>12.6</v>
      </c>
      <c r="BS271">
        <v>12.6</v>
      </c>
      <c r="BT271" s="8">
        <v>14.6</v>
      </c>
      <c r="BU271">
        <v>14.6</v>
      </c>
      <c r="BV271">
        <v>14.6</v>
      </c>
      <c r="BW271">
        <v>14.6</v>
      </c>
      <c r="BX271">
        <v>14.6</v>
      </c>
      <c r="BY271">
        <v>14.6</v>
      </c>
      <c r="BZ271">
        <v>14.6</v>
      </c>
      <c r="CA271">
        <v>14.6</v>
      </c>
      <c r="CB271">
        <v>14.6</v>
      </c>
      <c r="CC271">
        <v>14.6</v>
      </c>
      <c r="CD271">
        <v>14.6</v>
      </c>
      <c r="CE271">
        <v>14.6</v>
      </c>
    </row>
    <row r="272" spans="1:83" ht="12.75">
      <c r="A272" s="68" t="s">
        <v>415</v>
      </c>
      <c r="B272" s="69" t="s">
        <v>416</v>
      </c>
      <c r="C272" s="69">
        <v>14.5</v>
      </c>
      <c r="D272" s="69">
        <v>14.5</v>
      </c>
      <c r="E272" s="69">
        <v>14.5</v>
      </c>
      <c r="F272" s="69">
        <v>14.5</v>
      </c>
      <c r="G272" s="69">
        <v>14.5</v>
      </c>
      <c r="H272" s="69">
        <v>14.5</v>
      </c>
      <c r="I272" s="69">
        <v>14.5</v>
      </c>
      <c r="J272" s="69">
        <v>14.5</v>
      </c>
      <c r="K272" s="69">
        <v>14.5</v>
      </c>
      <c r="L272" s="69">
        <v>14.5</v>
      </c>
      <c r="M272" s="69">
        <v>14.5</v>
      </c>
      <c r="N272" s="69">
        <v>14.5</v>
      </c>
      <c r="O272" s="69">
        <v>14.5</v>
      </c>
      <c r="P272" s="69">
        <v>14.5</v>
      </c>
      <c r="Q272" s="69">
        <v>14.5</v>
      </c>
      <c r="R272" s="69">
        <v>14.5</v>
      </c>
      <c r="S272" s="69">
        <v>14.5</v>
      </c>
      <c r="T272" s="69">
        <v>14.5</v>
      </c>
      <c r="U272" s="69">
        <v>14.5</v>
      </c>
      <c r="V272" s="69">
        <v>14.5</v>
      </c>
      <c r="W272" s="69">
        <v>14.5</v>
      </c>
      <c r="X272">
        <v>14.5</v>
      </c>
      <c r="Y272">
        <v>14.5</v>
      </c>
      <c r="Z272">
        <v>14.5</v>
      </c>
      <c r="AA272">
        <v>14.5</v>
      </c>
      <c r="AB272">
        <v>14.5</v>
      </c>
      <c r="AC272">
        <v>14.5</v>
      </c>
      <c r="AD272" s="77">
        <v>13.6</v>
      </c>
      <c r="AE272">
        <v>13.6</v>
      </c>
      <c r="AF272">
        <v>13.6</v>
      </c>
      <c r="AG272">
        <v>13.6</v>
      </c>
      <c r="AH272">
        <v>13.6</v>
      </c>
      <c r="AI272">
        <v>13.6</v>
      </c>
      <c r="AJ272">
        <v>13.6</v>
      </c>
      <c r="AK272">
        <v>13.6</v>
      </c>
      <c r="AL272">
        <v>13.6</v>
      </c>
      <c r="AM272">
        <v>13.6</v>
      </c>
      <c r="AN272">
        <v>13.6</v>
      </c>
      <c r="AO272">
        <v>13.6</v>
      </c>
      <c r="AP272">
        <v>13.6</v>
      </c>
      <c r="AQ272">
        <v>13.6</v>
      </c>
      <c r="AR272">
        <v>13.6</v>
      </c>
      <c r="AS272">
        <v>13.6</v>
      </c>
      <c r="AT272">
        <v>13.6</v>
      </c>
      <c r="AU272">
        <v>13.6</v>
      </c>
      <c r="AV272" s="77">
        <v>14.9</v>
      </c>
      <c r="AW272">
        <v>14.9</v>
      </c>
      <c r="AX272">
        <v>14.9</v>
      </c>
      <c r="AY272">
        <v>14.9</v>
      </c>
      <c r="AZ272">
        <v>14.9</v>
      </c>
      <c r="BA272">
        <v>14.9</v>
      </c>
      <c r="BB272">
        <v>14.9</v>
      </c>
      <c r="BC272">
        <v>14.9</v>
      </c>
      <c r="BD272">
        <v>14.9</v>
      </c>
      <c r="BE272">
        <v>14.9</v>
      </c>
      <c r="BF272">
        <v>14.9</v>
      </c>
      <c r="BG272">
        <v>14.9</v>
      </c>
      <c r="BH272">
        <v>14.9</v>
      </c>
      <c r="BI272">
        <v>14.9</v>
      </c>
      <c r="BJ272">
        <v>14.9</v>
      </c>
      <c r="BK272">
        <v>14.9</v>
      </c>
      <c r="BL272">
        <v>14.9</v>
      </c>
      <c r="BM272">
        <v>14.9</v>
      </c>
      <c r="BN272">
        <v>14.9</v>
      </c>
      <c r="BO272">
        <v>14.9</v>
      </c>
      <c r="BP272">
        <v>14.9</v>
      </c>
      <c r="BQ272">
        <v>14.9</v>
      </c>
      <c r="BR272">
        <v>14.9</v>
      </c>
      <c r="BS272">
        <v>14.9</v>
      </c>
      <c r="BT272" s="8">
        <v>14.6</v>
      </c>
      <c r="BU272">
        <v>14.6</v>
      </c>
      <c r="BV272">
        <v>14.6</v>
      </c>
      <c r="BW272">
        <v>14.6</v>
      </c>
      <c r="BX272">
        <v>14.6</v>
      </c>
      <c r="BY272">
        <v>14.6</v>
      </c>
      <c r="BZ272">
        <v>14.6</v>
      </c>
      <c r="CA272">
        <v>14.6</v>
      </c>
      <c r="CB272">
        <v>14.6</v>
      </c>
      <c r="CC272">
        <v>14.6</v>
      </c>
      <c r="CD272">
        <v>14.6</v>
      </c>
      <c r="CE272">
        <v>14.6</v>
      </c>
    </row>
    <row r="273" spans="1:85" ht="12.75">
      <c r="A273" s="7">
        <v>19108828</v>
      </c>
      <c r="B273" s="8" t="s">
        <v>807</v>
      </c>
      <c r="C273">
        <v>0</v>
      </c>
      <c r="D273">
        <v>0</v>
      </c>
      <c r="E273">
        <v>0</v>
      </c>
      <c r="F273" s="66">
        <v>13</v>
      </c>
      <c r="G273">
        <v>13</v>
      </c>
      <c r="H273">
        <v>13</v>
      </c>
      <c r="I273">
        <v>13</v>
      </c>
      <c r="J273">
        <v>13</v>
      </c>
      <c r="K273">
        <v>13</v>
      </c>
      <c r="L273" s="66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 s="8">
        <v>0</v>
      </c>
      <c r="BU273">
        <v>0</v>
      </c>
      <c r="BV273">
        <v>0</v>
      </c>
      <c r="BW273">
        <v>0</v>
      </c>
      <c r="BX273">
        <v>0</v>
      </c>
      <c r="BY273">
        <v>0</v>
      </c>
      <c r="BZ273">
        <v>0</v>
      </c>
      <c r="CA273">
        <v>0</v>
      </c>
      <c r="CB273">
        <v>0</v>
      </c>
      <c r="CC273">
        <v>0</v>
      </c>
      <c r="CD273">
        <v>0</v>
      </c>
      <c r="CE273">
        <v>0</v>
      </c>
      <c r="CF273" t="s">
        <v>780</v>
      </c>
      <c r="CG273" t="s">
        <v>855</v>
      </c>
    </row>
    <row r="274" spans="1:83" ht="12.75">
      <c r="A274" s="68" t="s">
        <v>417</v>
      </c>
      <c r="B274" s="69" t="s">
        <v>418</v>
      </c>
      <c r="C274" s="69">
        <v>13.9</v>
      </c>
      <c r="D274" s="69">
        <v>13.9</v>
      </c>
      <c r="E274" s="69">
        <v>13.9</v>
      </c>
      <c r="F274" s="69">
        <v>13.9</v>
      </c>
      <c r="G274" s="69">
        <v>13.9</v>
      </c>
      <c r="H274" s="69">
        <v>13.9</v>
      </c>
      <c r="I274" s="69">
        <v>13.9</v>
      </c>
      <c r="J274" s="69">
        <v>13.9</v>
      </c>
      <c r="K274" s="69">
        <v>13.9</v>
      </c>
      <c r="L274" s="69">
        <v>13.9</v>
      </c>
      <c r="M274" s="69">
        <v>13.9</v>
      </c>
      <c r="N274" s="69">
        <v>13.9</v>
      </c>
      <c r="O274" s="69">
        <v>13.9</v>
      </c>
      <c r="P274" s="69">
        <v>13.9</v>
      </c>
      <c r="Q274" s="69">
        <v>13.9</v>
      </c>
      <c r="R274" s="69">
        <v>13.9</v>
      </c>
      <c r="S274" s="69">
        <v>13.9</v>
      </c>
      <c r="T274" s="69">
        <v>13.9</v>
      </c>
      <c r="U274" s="69">
        <v>13.9</v>
      </c>
      <c r="V274" s="69">
        <v>13.9</v>
      </c>
      <c r="W274" s="69">
        <v>13.9</v>
      </c>
      <c r="X274">
        <v>13.9</v>
      </c>
      <c r="Y274">
        <v>13.9</v>
      </c>
      <c r="Z274">
        <v>13.9</v>
      </c>
      <c r="AA274">
        <v>13.9</v>
      </c>
      <c r="AB274">
        <v>13.9</v>
      </c>
      <c r="AC274">
        <v>13.9</v>
      </c>
      <c r="AD274" s="77">
        <v>13</v>
      </c>
      <c r="AE274">
        <v>13</v>
      </c>
      <c r="AF274">
        <v>13</v>
      </c>
      <c r="AG274">
        <v>13</v>
      </c>
      <c r="AH274">
        <v>13</v>
      </c>
      <c r="AI274">
        <v>13</v>
      </c>
      <c r="AJ274">
        <v>13</v>
      </c>
      <c r="AK274">
        <v>13</v>
      </c>
      <c r="AL274">
        <v>13</v>
      </c>
      <c r="AM274">
        <v>13</v>
      </c>
      <c r="AN274">
        <v>13</v>
      </c>
      <c r="AO274">
        <v>13</v>
      </c>
      <c r="AP274">
        <v>13</v>
      </c>
      <c r="AQ274">
        <v>13</v>
      </c>
      <c r="AR274">
        <v>13</v>
      </c>
      <c r="AS274">
        <v>13</v>
      </c>
      <c r="AT274">
        <v>13</v>
      </c>
      <c r="AU274">
        <v>13</v>
      </c>
      <c r="AV274" s="77">
        <v>13.5</v>
      </c>
      <c r="AW274">
        <v>13.5</v>
      </c>
      <c r="AX274">
        <v>13.5</v>
      </c>
      <c r="AY274">
        <v>13.5</v>
      </c>
      <c r="AZ274">
        <v>13.5</v>
      </c>
      <c r="BA274">
        <v>13.5</v>
      </c>
      <c r="BB274">
        <v>13.5</v>
      </c>
      <c r="BC274">
        <v>13.5</v>
      </c>
      <c r="BD274">
        <v>13.5</v>
      </c>
      <c r="BE274">
        <v>13.5</v>
      </c>
      <c r="BF274">
        <v>13.5</v>
      </c>
      <c r="BG274">
        <v>13.5</v>
      </c>
      <c r="BH274" s="77">
        <v>14.4</v>
      </c>
      <c r="BI274">
        <v>14.4</v>
      </c>
      <c r="BJ274">
        <v>14.4</v>
      </c>
      <c r="BK274">
        <v>14.4</v>
      </c>
      <c r="BL274">
        <v>14.4</v>
      </c>
      <c r="BM274">
        <v>14.4</v>
      </c>
      <c r="BN274">
        <v>14.4</v>
      </c>
      <c r="BO274">
        <v>14.4</v>
      </c>
      <c r="BP274">
        <v>14.4</v>
      </c>
      <c r="BQ274">
        <v>14.4</v>
      </c>
      <c r="BR274">
        <v>14.4</v>
      </c>
      <c r="BS274">
        <v>14.4</v>
      </c>
      <c r="BT274" s="8">
        <v>14.6</v>
      </c>
      <c r="BU274">
        <v>14.6</v>
      </c>
      <c r="BV274">
        <v>14.6</v>
      </c>
      <c r="BW274">
        <v>14.6</v>
      </c>
      <c r="BX274">
        <v>14.6</v>
      </c>
      <c r="BY274">
        <v>14.6</v>
      </c>
      <c r="BZ274">
        <v>14.6</v>
      </c>
      <c r="CA274">
        <v>14.6</v>
      </c>
      <c r="CB274">
        <v>14.6</v>
      </c>
      <c r="CC274">
        <v>14.6</v>
      </c>
      <c r="CD274">
        <v>14.6</v>
      </c>
      <c r="CE274">
        <v>14.6</v>
      </c>
    </row>
    <row r="275" spans="1:83" ht="12.75">
      <c r="A275" s="68" t="s">
        <v>419</v>
      </c>
      <c r="B275" s="69" t="s">
        <v>420</v>
      </c>
      <c r="C275" s="69">
        <v>13.9</v>
      </c>
      <c r="D275" s="69">
        <v>13.9</v>
      </c>
      <c r="E275" s="69">
        <v>13.9</v>
      </c>
      <c r="F275" s="69">
        <v>13.9</v>
      </c>
      <c r="G275" s="69">
        <v>13.9</v>
      </c>
      <c r="H275" s="69">
        <v>13.9</v>
      </c>
      <c r="I275" s="69">
        <v>13.9</v>
      </c>
      <c r="J275" s="69">
        <v>13.9</v>
      </c>
      <c r="K275" s="69">
        <v>13.9</v>
      </c>
      <c r="L275" s="69">
        <v>13.9</v>
      </c>
      <c r="M275" s="69">
        <v>13.9</v>
      </c>
      <c r="N275" s="69">
        <v>13.9</v>
      </c>
      <c r="O275" s="69">
        <v>13.9</v>
      </c>
      <c r="P275" s="69">
        <v>13.9</v>
      </c>
      <c r="Q275" s="69">
        <v>13.9</v>
      </c>
      <c r="R275" s="69">
        <v>13.9</v>
      </c>
      <c r="S275" s="69">
        <v>13.9</v>
      </c>
      <c r="T275" s="69">
        <v>13.9</v>
      </c>
      <c r="U275" s="69">
        <v>13.9</v>
      </c>
      <c r="V275" s="69">
        <v>13.9</v>
      </c>
      <c r="W275" s="69">
        <v>13.9</v>
      </c>
      <c r="X275">
        <v>13.9</v>
      </c>
      <c r="Y275">
        <v>13.9</v>
      </c>
      <c r="Z275">
        <v>13.9</v>
      </c>
      <c r="AA275">
        <v>13.9</v>
      </c>
      <c r="AB275">
        <v>13.9</v>
      </c>
      <c r="AC275">
        <v>13.9</v>
      </c>
      <c r="AD275" s="77">
        <v>13</v>
      </c>
      <c r="AE275">
        <v>13</v>
      </c>
      <c r="AF275">
        <v>13</v>
      </c>
      <c r="AG275">
        <v>13</v>
      </c>
      <c r="AH275">
        <v>13</v>
      </c>
      <c r="AI275">
        <v>13</v>
      </c>
      <c r="AJ275">
        <v>13</v>
      </c>
      <c r="AK275">
        <v>13</v>
      </c>
      <c r="AL275">
        <v>13</v>
      </c>
      <c r="AM275">
        <v>13</v>
      </c>
      <c r="AN275">
        <v>13</v>
      </c>
      <c r="AO275">
        <v>13</v>
      </c>
      <c r="AP275">
        <v>13</v>
      </c>
      <c r="AQ275">
        <v>13</v>
      </c>
      <c r="AR275">
        <v>13</v>
      </c>
      <c r="AS275">
        <v>13</v>
      </c>
      <c r="AT275">
        <v>13</v>
      </c>
      <c r="AU275">
        <v>13</v>
      </c>
      <c r="AV275" s="77">
        <v>13.5</v>
      </c>
      <c r="AW275">
        <v>13.5</v>
      </c>
      <c r="AX275">
        <v>13.5</v>
      </c>
      <c r="AY275">
        <v>13.5</v>
      </c>
      <c r="AZ275">
        <v>13.5</v>
      </c>
      <c r="BA275">
        <v>13.5</v>
      </c>
      <c r="BB275">
        <v>13.5</v>
      </c>
      <c r="BC275">
        <v>13.5</v>
      </c>
      <c r="BD275">
        <v>13.5</v>
      </c>
      <c r="BE275">
        <v>13.5</v>
      </c>
      <c r="BF275">
        <v>13.5</v>
      </c>
      <c r="BG275">
        <v>13.5</v>
      </c>
      <c r="BH275" s="77">
        <v>14.4</v>
      </c>
      <c r="BI275">
        <v>14.4</v>
      </c>
      <c r="BJ275">
        <v>14.4</v>
      </c>
      <c r="BK275">
        <v>14.4</v>
      </c>
      <c r="BL275">
        <v>14.4</v>
      </c>
      <c r="BM275">
        <v>14.4</v>
      </c>
      <c r="BN275">
        <v>14.4</v>
      </c>
      <c r="BO275">
        <v>14.4</v>
      </c>
      <c r="BP275">
        <v>14.4</v>
      </c>
      <c r="BQ275">
        <v>14.4</v>
      </c>
      <c r="BR275">
        <v>14.4</v>
      </c>
      <c r="BS275">
        <v>14.4</v>
      </c>
      <c r="BT275" s="8">
        <v>14.6</v>
      </c>
      <c r="BU275">
        <v>14.6</v>
      </c>
      <c r="BV275">
        <v>14.6</v>
      </c>
      <c r="BW275">
        <v>14.6</v>
      </c>
      <c r="BX275">
        <v>14.6</v>
      </c>
      <c r="BY275">
        <v>14.6</v>
      </c>
      <c r="BZ275">
        <v>14.6</v>
      </c>
      <c r="CA275">
        <v>14.6</v>
      </c>
      <c r="CB275">
        <v>14.6</v>
      </c>
      <c r="CC275">
        <v>14.6</v>
      </c>
      <c r="CD275">
        <v>14.6</v>
      </c>
      <c r="CE275">
        <v>14.6</v>
      </c>
    </row>
    <row r="276" spans="1:83" ht="12.75">
      <c r="A276" s="68" t="s">
        <v>421</v>
      </c>
      <c r="B276" s="69" t="s">
        <v>422</v>
      </c>
      <c r="C276" s="69">
        <v>14.3</v>
      </c>
      <c r="D276" s="69">
        <v>14.3</v>
      </c>
      <c r="E276" s="69">
        <v>14.3</v>
      </c>
      <c r="F276" s="69">
        <v>14.3</v>
      </c>
      <c r="G276" s="69">
        <v>14.3</v>
      </c>
      <c r="H276" s="69">
        <v>14.3</v>
      </c>
      <c r="I276" s="69">
        <v>14.3</v>
      </c>
      <c r="J276" s="69">
        <v>14.3</v>
      </c>
      <c r="K276" s="69">
        <v>14.3</v>
      </c>
      <c r="L276" s="70">
        <v>13.9</v>
      </c>
      <c r="M276" s="69">
        <v>13.9</v>
      </c>
      <c r="N276" s="69">
        <v>13.9</v>
      </c>
      <c r="O276" s="69">
        <v>13.9</v>
      </c>
      <c r="P276" s="69">
        <v>13.9</v>
      </c>
      <c r="Q276" s="69">
        <v>13.9</v>
      </c>
      <c r="R276" s="70">
        <v>14.2</v>
      </c>
      <c r="S276" s="69">
        <v>14.2</v>
      </c>
      <c r="T276" s="69">
        <v>14.2</v>
      </c>
      <c r="U276" s="69">
        <v>14.2</v>
      </c>
      <c r="V276" s="69">
        <v>14.2</v>
      </c>
      <c r="W276" s="69">
        <v>14.2</v>
      </c>
      <c r="X276">
        <v>14.2</v>
      </c>
      <c r="Y276">
        <v>14.2</v>
      </c>
      <c r="Z276">
        <v>14.2</v>
      </c>
      <c r="AA276">
        <v>14.2</v>
      </c>
      <c r="AB276">
        <v>14.2</v>
      </c>
      <c r="AC276">
        <v>14.2</v>
      </c>
      <c r="AD276" s="77">
        <v>13.3</v>
      </c>
      <c r="AE276">
        <v>13.3</v>
      </c>
      <c r="AF276">
        <v>13.3</v>
      </c>
      <c r="AG276">
        <v>13.3</v>
      </c>
      <c r="AH276">
        <v>13.3</v>
      </c>
      <c r="AI276">
        <v>13.3</v>
      </c>
      <c r="AJ276">
        <v>13.3</v>
      </c>
      <c r="AK276">
        <v>13.3</v>
      </c>
      <c r="AL276">
        <v>13.3</v>
      </c>
      <c r="AM276">
        <v>13.3</v>
      </c>
      <c r="AN276">
        <v>13.3</v>
      </c>
      <c r="AO276">
        <v>13.3</v>
      </c>
      <c r="AP276">
        <v>13.3</v>
      </c>
      <c r="AQ276">
        <v>13.3</v>
      </c>
      <c r="AR276">
        <v>13.3</v>
      </c>
      <c r="AS276">
        <v>13.3</v>
      </c>
      <c r="AT276">
        <v>13.3</v>
      </c>
      <c r="AU276">
        <v>13.3</v>
      </c>
      <c r="AV276" s="77">
        <v>13.9</v>
      </c>
      <c r="AW276">
        <v>13.9</v>
      </c>
      <c r="AX276">
        <v>13.9</v>
      </c>
      <c r="AY276">
        <v>13.9</v>
      </c>
      <c r="AZ276">
        <v>13.9</v>
      </c>
      <c r="BA276">
        <v>13.9</v>
      </c>
      <c r="BB276">
        <v>13.9</v>
      </c>
      <c r="BC276">
        <v>13.9</v>
      </c>
      <c r="BD276">
        <v>13.9</v>
      </c>
      <c r="BE276">
        <v>13.9</v>
      </c>
      <c r="BF276">
        <v>13.9</v>
      </c>
      <c r="BG276">
        <v>13.9</v>
      </c>
      <c r="BH276" s="77">
        <v>14.3</v>
      </c>
      <c r="BI276">
        <v>14.3</v>
      </c>
      <c r="BJ276">
        <v>14.3</v>
      </c>
      <c r="BK276">
        <v>14.3</v>
      </c>
      <c r="BL276">
        <v>14.3</v>
      </c>
      <c r="BM276">
        <v>14.3</v>
      </c>
      <c r="BN276">
        <v>14.3</v>
      </c>
      <c r="BO276">
        <v>14.3</v>
      </c>
      <c r="BP276">
        <v>14.3</v>
      </c>
      <c r="BQ276">
        <v>14.3</v>
      </c>
      <c r="BR276">
        <v>14.3</v>
      </c>
      <c r="BS276">
        <v>14.3</v>
      </c>
      <c r="BT276" s="8">
        <v>14.6</v>
      </c>
      <c r="BU276">
        <v>14.6</v>
      </c>
      <c r="BV276">
        <v>14.6</v>
      </c>
      <c r="BW276">
        <v>14.6</v>
      </c>
      <c r="BX276">
        <v>14.6</v>
      </c>
      <c r="BY276">
        <v>14.6</v>
      </c>
      <c r="BZ276">
        <v>14.6</v>
      </c>
      <c r="CA276">
        <v>14.6</v>
      </c>
      <c r="CB276">
        <v>14.6</v>
      </c>
      <c r="CC276">
        <v>14.6</v>
      </c>
      <c r="CD276">
        <v>14.6</v>
      </c>
      <c r="CE276">
        <v>14.6</v>
      </c>
    </row>
    <row r="277" spans="1:83" ht="12.75">
      <c r="A277" s="7" t="s">
        <v>423</v>
      </c>
      <c r="B277" s="8" t="s">
        <v>424</v>
      </c>
      <c r="C277" s="8">
        <v>11.6</v>
      </c>
      <c r="D277" s="8">
        <v>11.6</v>
      </c>
      <c r="E277" s="8">
        <v>11.6</v>
      </c>
      <c r="F277" s="8">
        <v>11.6</v>
      </c>
      <c r="G277" s="8">
        <v>11.6</v>
      </c>
      <c r="H277" s="8">
        <v>11.6</v>
      </c>
      <c r="I277" s="8">
        <v>11.6</v>
      </c>
      <c r="J277" s="8">
        <v>11.6</v>
      </c>
      <c r="K277" s="8">
        <v>11.6</v>
      </c>
      <c r="L277" s="64">
        <v>12.4</v>
      </c>
      <c r="M277" s="8">
        <v>12.4</v>
      </c>
      <c r="N277" s="8">
        <v>12.4</v>
      </c>
      <c r="O277" s="8">
        <v>12.4</v>
      </c>
      <c r="P277" s="8">
        <v>12.4</v>
      </c>
      <c r="Q277" s="8">
        <v>12.4</v>
      </c>
      <c r="R277" s="8">
        <v>12.4</v>
      </c>
      <c r="S277" s="64">
        <v>12.8</v>
      </c>
      <c r="T277" s="8">
        <v>12.8</v>
      </c>
      <c r="U277" s="8">
        <v>12.8</v>
      </c>
      <c r="V277" s="8">
        <v>12.8</v>
      </c>
      <c r="W277" s="8">
        <v>12.8</v>
      </c>
      <c r="X277">
        <v>12.8</v>
      </c>
      <c r="Y277">
        <v>12.8</v>
      </c>
      <c r="Z277">
        <v>12.8</v>
      </c>
      <c r="AA277">
        <v>12.8</v>
      </c>
      <c r="AB277">
        <v>12.8</v>
      </c>
      <c r="AC277">
        <v>12.8</v>
      </c>
      <c r="AD277" s="77">
        <v>11.9</v>
      </c>
      <c r="AE277">
        <v>11.9</v>
      </c>
      <c r="AF277">
        <v>11.9</v>
      </c>
      <c r="AG277">
        <v>11.9</v>
      </c>
      <c r="AH277">
        <v>11.9</v>
      </c>
      <c r="AI277">
        <v>11.9</v>
      </c>
      <c r="AJ277">
        <v>11.9</v>
      </c>
      <c r="AK277">
        <v>11.9</v>
      </c>
      <c r="AL277">
        <v>11.9</v>
      </c>
      <c r="AM277" s="77">
        <v>12.3</v>
      </c>
      <c r="AN277">
        <v>12.3</v>
      </c>
      <c r="AO277">
        <v>12.3</v>
      </c>
      <c r="AP277">
        <v>12.3</v>
      </c>
      <c r="AQ277">
        <v>12.3</v>
      </c>
      <c r="AR277">
        <v>12.3</v>
      </c>
      <c r="AS277">
        <v>12.3</v>
      </c>
      <c r="AT277">
        <v>12.3</v>
      </c>
      <c r="AU277">
        <v>12.3</v>
      </c>
      <c r="AV277" s="77">
        <v>12.8</v>
      </c>
      <c r="AW277">
        <v>12.8</v>
      </c>
      <c r="AX277">
        <v>12.8</v>
      </c>
      <c r="AY277">
        <v>12.8</v>
      </c>
      <c r="AZ277">
        <v>12.8</v>
      </c>
      <c r="BA277">
        <v>12.8</v>
      </c>
      <c r="BB277">
        <v>12.8</v>
      </c>
      <c r="BC277">
        <v>12.8</v>
      </c>
      <c r="BD277">
        <v>12.8</v>
      </c>
      <c r="BE277">
        <v>12.8</v>
      </c>
      <c r="BF277">
        <v>12.8</v>
      </c>
      <c r="BG277">
        <v>12.8</v>
      </c>
      <c r="BH277" s="77">
        <v>13.4</v>
      </c>
      <c r="BI277">
        <v>13.4</v>
      </c>
      <c r="BJ277">
        <v>13.4</v>
      </c>
      <c r="BK277">
        <v>13.4</v>
      </c>
      <c r="BL277">
        <v>13.4</v>
      </c>
      <c r="BM277">
        <v>13.4</v>
      </c>
      <c r="BN277">
        <v>13.4</v>
      </c>
      <c r="BO277">
        <v>13.4</v>
      </c>
      <c r="BP277">
        <v>13.4</v>
      </c>
      <c r="BQ277">
        <v>13.4</v>
      </c>
      <c r="BR277">
        <v>13.4</v>
      </c>
      <c r="BS277">
        <v>13.4</v>
      </c>
      <c r="BT277" s="8">
        <v>14.6</v>
      </c>
      <c r="BU277">
        <v>14.6</v>
      </c>
      <c r="BV277">
        <v>14.6</v>
      </c>
      <c r="BW277">
        <v>14.6</v>
      </c>
      <c r="BX277">
        <v>14.6</v>
      </c>
      <c r="BY277">
        <v>14.6</v>
      </c>
      <c r="BZ277">
        <v>14.6</v>
      </c>
      <c r="CA277">
        <v>14.6</v>
      </c>
      <c r="CB277">
        <v>14.6</v>
      </c>
      <c r="CC277">
        <v>14.6</v>
      </c>
      <c r="CD277">
        <v>14.6</v>
      </c>
      <c r="CE277">
        <v>14.6</v>
      </c>
    </row>
    <row r="278" spans="1:83" ht="12.75">
      <c r="A278" s="7" t="s">
        <v>425</v>
      </c>
      <c r="B278" s="8" t="s">
        <v>426</v>
      </c>
      <c r="C278" s="8">
        <v>12.6</v>
      </c>
      <c r="D278" s="8">
        <v>12.6</v>
      </c>
      <c r="E278" s="8">
        <v>12.6</v>
      </c>
      <c r="F278" s="8">
        <v>12.6</v>
      </c>
      <c r="G278" s="8">
        <v>12.6</v>
      </c>
      <c r="H278" s="8">
        <v>12.6</v>
      </c>
      <c r="I278" s="64">
        <v>13.4</v>
      </c>
      <c r="J278" s="8">
        <v>13.4</v>
      </c>
      <c r="K278" s="8">
        <v>13.4</v>
      </c>
      <c r="L278" s="8">
        <v>13.4</v>
      </c>
      <c r="M278" s="8">
        <v>13.4</v>
      </c>
      <c r="N278" s="8">
        <v>13.4</v>
      </c>
      <c r="O278" s="8">
        <v>13.4</v>
      </c>
      <c r="P278" s="8">
        <v>13.4</v>
      </c>
      <c r="Q278" s="8">
        <v>13.4</v>
      </c>
      <c r="R278" s="8">
        <v>13.4</v>
      </c>
      <c r="S278" s="8">
        <v>13.4</v>
      </c>
      <c r="T278" s="8">
        <v>13.4</v>
      </c>
      <c r="U278" s="8">
        <v>13.4</v>
      </c>
      <c r="V278" s="8">
        <v>13.4</v>
      </c>
      <c r="W278" s="8">
        <v>13.4</v>
      </c>
      <c r="X278">
        <v>13.4</v>
      </c>
      <c r="Y278">
        <v>13.4</v>
      </c>
      <c r="Z278">
        <v>13.4</v>
      </c>
      <c r="AA278">
        <v>13.4</v>
      </c>
      <c r="AB278">
        <v>13.4</v>
      </c>
      <c r="AC278">
        <v>13.4</v>
      </c>
      <c r="AD278" s="77">
        <v>12.5</v>
      </c>
      <c r="AE278">
        <v>12.5</v>
      </c>
      <c r="AF278">
        <v>12.5</v>
      </c>
      <c r="AG278">
        <v>12.5</v>
      </c>
      <c r="AH278">
        <v>12.5</v>
      </c>
      <c r="AI278">
        <v>12.5</v>
      </c>
      <c r="AJ278">
        <v>12.5</v>
      </c>
      <c r="AK278">
        <v>12.5</v>
      </c>
      <c r="AL278">
        <v>12.5</v>
      </c>
      <c r="AM278">
        <v>12.5</v>
      </c>
      <c r="AN278">
        <v>12.5</v>
      </c>
      <c r="AO278">
        <v>12.5</v>
      </c>
      <c r="AP278">
        <v>12.5</v>
      </c>
      <c r="AQ278">
        <v>12.5</v>
      </c>
      <c r="AR278">
        <v>12.5</v>
      </c>
      <c r="AS278">
        <v>12.5</v>
      </c>
      <c r="AT278">
        <v>12.5</v>
      </c>
      <c r="AU278">
        <v>12.5</v>
      </c>
      <c r="AV278">
        <v>12.5</v>
      </c>
      <c r="AW278">
        <v>12.5</v>
      </c>
      <c r="AX278">
        <v>12.5</v>
      </c>
      <c r="AY278">
        <v>12.5</v>
      </c>
      <c r="AZ278">
        <v>12.5</v>
      </c>
      <c r="BA278">
        <v>12.5</v>
      </c>
      <c r="BB278">
        <v>12.5</v>
      </c>
      <c r="BC278">
        <v>12.5</v>
      </c>
      <c r="BD278">
        <v>12.5</v>
      </c>
      <c r="BE278">
        <v>12.5</v>
      </c>
      <c r="BF278">
        <v>12.5</v>
      </c>
      <c r="BG278">
        <v>12.5</v>
      </c>
      <c r="BH278">
        <v>12.5</v>
      </c>
      <c r="BI278">
        <v>12.5</v>
      </c>
      <c r="BJ278">
        <v>12.5</v>
      </c>
      <c r="BK278">
        <v>12.5</v>
      </c>
      <c r="BL278">
        <v>12.5</v>
      </c>
      <c r="BM278">
        <v>12.5</v>
      </c>
      <c r="BN278">
        <v>12.5</v>
      </c>
      <c r="BO278">
        <v>12.5</v>
      </c>
      <c r="BP278">
        <v>12.5</v>
      </c>
      <c r="BQ278">
        <v>12.5</v>
      </c>
      <c r="BR278">
        <v>12.5</v>
      </c>
      <c r="BS278">
        <v>12.5</v>
      </c>
      <c r="BT278" s="8">
        <v>14.6</v>
      </c>
      <c r="BU278">
        <v>14.6</v>
      </c>
      <c r="BV278">
        <v>14.6</v>
      </c>
      <c r="BW278">
        <v>14.6</v>
      </c>
      <c r="BX278">
        <v>14.6</v>
      </c>
      <c r="BY278">
        <v>14.6</v>
      </c>
      <c r="BZ278">
        <v>14.6</v>
      </c>
      <c r="CA278">
        <v>14.6</v>
      </c>
      <c r="CB278">
        <v>14.6</v>
      </c>
      <c r="CC278">
        <v>14.6</v>
      </c>
      <c r="CD278">
        <v>14.6</v>
      </c>
      <c r="CE278">
        <v>14.6</v>
      </c>
    </row>
    <row r="279" spans="1:83" ht="12.75">
      <c r="A279" s="7" t="s">
        <v>427</v>
      </c>
      <c r="B279" s="8" t="s">
        <v>428</v>
      </c>
      <c r="C279" s="8">
        <v>13.3</v>
      </c>
      <c r="D279" s="8">
        <v>13.3</v>
      </c>
      <c r="E279" s="8">
        <v>13.3</v>
      </c>
      <c r="F279" s="64">
        <v>13.9</v>
      </c>
      <c r="G279" s="8">
        <v>13.9</v>
      </c>
      <c r="H279" s="8">
        <v>13.9</v>
      </c>
      <c r="I279" s="8">
        <v>13.9</v>
      </c>
      <c r="J279" s="8">
        <v>13.9</v>
      </c>
      <c r="K279" s="8">
        <v>13.9</v>
      </c>
      <c r="L279" s="8">
        <v>13.9</v>
      </c>
      <c r="M279" s="8">
        <v>13.9</v>
      </c>
      <c r="N279" s="8">
        <v>13.9</v>
      </c>
      <c r="O279" s="8">
        <v>13.9</v>
      </c>
      <c r="P279" s="8">
        <v>13.9</v>
      </c>
      <c r="Q279" s="8">
        <v>13.9</v>
      </c>
      <c r="R279" s="8">
        <v>13.9</v>
      </c>
      <c r="S279" s="8">
        <v>13.9</v>
      </c>
      <c r="T279" s="8">
        <v>13.9</v>
      </c>
      <c r="U279" s="8">
        <v>13.9</v>
      </c>
      <c r="V279" s="8">
        <v>13.9</v>
      </c>
      <c r="W279" s="8">
        <v>13.9</v>
      </c>
      <c r="X279">
        <v>13.9</v>
      </c>
      <c r="Y279">
        <v>13.9</v>
      </c>
      <c r="Z279">
        <v>13.9</v>
      </c>
      <c r="AA279">
        <v>13.9</v>
      </c>
      <c r="AB279">
        <v>13.9</v>
      </c>
      <c r="AC279">
        <v>13.9</v>
      </c>
      <c r="AD279" s="77">
        <v>13</v>
      </c>
      <c r="AE279">
        <v>13</v>
      </c>
      <c r="AF279">
        <v>13</v>
      </c>
      <c r="AG279">
        <v>13</v>
      </c>
      <c r="AH279">
        <v>13</v>
      </c>
      <c r="AI279">
        <v>13</v>
      </c>
      <c r="AJ279">
        <v>13</v>
      </c>
      <c r="AK279">
        <v>13</v>
      </c>
      <c r="AL279">
        <v>13</v>
      </c>
      <c r="AM279">
        <v>13</v>
      </c>
      <c r="AN279">
        <v>13</v>
      </c>
      <c r="AO279">
        <v>13</v>
      </c>
      <c r="AP279" s="81">
        <v>12.7</v>
      </c>
      <c r="AQ279">
        <v>12.7</v>
      </c>
      <c r="AR279">
        <v>12.7</v>
      </c>
      <c r="AS279">
        <v>12.7</v>
      </c>
      <c r="AT279">
        <v>12.7</v>
      </c>
      <c r="AU279">
        <v>12.7</v>
      </c>
      <c r="AV279" s="77">
        <v>13.4</v>
      </c>
      <c r="AW279">
        <v>13.4</v>
      </c>
      <c r="AX279">
        <v>13.4</v>
      </c>
      <c r="AY279">
        <v>13.4</v>
      </c>
      <c r="AZ279">
        <v>13.4</v>
      </c>
      <c r="BA279">
        <v>13.4</v>
      </c>
      <c r="BB279">
        <v>13.4</v>
      </c>
      <c r="BC279">
        <v>13.4</v>
      </c>
      <c r="BD279">
        <v>13.4</v>
      </c>
      <c r="BE279">
        <v>13.4</v>
      </c>
      <c r="BF279">
        <v>13.4</v>
      </c>
      <c r="BG279">
        <v>13.4</v>
      </c>
      <c r="BH279">
        <v>13.4</v>
      </c>
      <c r="BI279">
        <v>13.4</v>
      </c>
      <c r="BJ279">
        <v>13.4</v>
      </c>
      <c r="BK279">
        <v>13.4</v>
      </c>
      <c r="BL279" s="77">
        <v>13.9</v>
      </c>
      <c r="BM279">
        <v>13.9</v>
      </c>
      <c r="BN279">
        <v>13.9</v>
      </c>
      <c r="BO279">
        <v>13.9</v>
      </c>
      <c r="BP279">
        <v>13.9</v>
      </c>
      <c r="BQ279">
        <v>13.9</v>
      </c>
      <c r="BR279">
        <v>13.9</v>
      </c>
      <c r="BS279">
        <v>13.9</v>
      </c>
      <c r="BT279" s="8">
        <v>14.6</v>
      </c>
      <c r="BU279">
        <v>14.6</v>
      </c>
      <c r="BV279">
        <v>14.6</v>
      </c>
      <c r="BW279">
        <v>14.6</v>
      </c>
      <c r="BX279">
        <v>14.6</v>
      </c>
      <c r="BY279">
        <v>14.6</v>
      </c>
      <c r="BZ279">
        <v>14.6</v>
      </c>
      <c r="CA279">
        <v>14.6</v>
      </c>
      <c r="CB279">
        <v>14.6</v>
      </c>
      <c r="CC279">
        <v>14.6</v>
      </c>
      <c r="CD279">
        <v>14.6</v>
      </c>
      <c r="CE279">
        <v>14.6</v>
      </c>
    </row>
    <row r="280" spans="1:83" ht="12.75">
      <c r="A280" s="68" t="s">
        <v>429</v>
      </c>
      <c r="B280" s="69" t="s">
        <v>430</v>
      </c>
      <c r="C280" s="69">
        <v>14.5</v>
      </c>
      <c r="D280" s="69">
        <v>14.5</v>
      </c>
      <c r="E280" s="69">
        <v>14.5</v>
      </c>
      <c r="F280" s="69">
        <v>14.5</v>
      </c>
      <c r="G280" s="69">
        <v>14.5</v>
      </c>
      <c r="H280" s="69">
        <v>14.5</v>
      </c>
      <c r="I280" s="69">
        <v>14.5</v>
      </c>
      <c r="J280" s="69">
        <v>14.5</v>
      </c>
      <c r="K280" s="69">
        <v>14.5</v>
      </c>
      <c r="L280" s="69">
        <v>14.5</v>
      </c>
      <c r="M280" s="69">
        <v>14.5</v>
      </c>
      <c r="N280" s="69">
        <v>14.5</v>
      </c>
      <c r="O280" s="69">
        <v>14.5</v>
      </c>
      <c r="P280" s="69">
        <v>14.5</v>
      </c>
      <c r="Q280" s="69">
        <v>14.5</v>
      </c>
      <c r="R280" s="69">
        <v>14.5</v>
      </c>
      <c r="S280" s="69">
        <v>14.5</v>
      </c>
      <c r="T280" s="69">
        <v>14.5</v>
      </c>
      <c r="U280" s="69">
        <v>14.5</v>
      </c>
      <c r="V280" s="69">
        <v>14.5</v>
      </c>
      <c r="W280" s="69">
        <v>14.5</v>
      </c>
      <c r="X280" s="66">
        <v>14.2</v>
      </c>
      <c r="Y280">
        <v>14.2</v>
      </c>
      <c r="Z280">
        <v>14.2</v>
      </c>
      <c r="AA280">
        <v>14.2</v>
      </c>
      <c r="AB280">
        <v>14.2</v>
      </c>
      <c r="AC280">
        <v>14.2</v>
      </c>
      <c r="AD280" s="77">
        <v>13.3</v>
      </c>
      <c r="AE280">
        <v>13.3</v>
      </c>
      <c r="AF280">
        <v>13.3</v>
      </c>
      <c r="AG280">
        <v>13.3</v>
      </c>
      <c r="AH280">
        <v>13.3</v>
      </c>
      <c r="AI280">
        <v>13.3</v>
      </c>
      <c r="AJ280">
        <v>13.3</v>
      </c>
      <c r="AK280">
        <v>13.3</v>
      </c>
      <c r="AL280">
        <v>13.3</v>
      </c>
      <c r="AM280">
        <v>13.3</v>
      </c>
      <c r="AN280">
        <v>13.3</v>
      </c>
      <c r="AO280">
        <v>13.3</v>
      </c>
      <c r="AP280">
        <v>13.3</v>
      </c>
      <c r="AQ280">
        <v>13.3</v>
      </c>
      <c r="AR280">
        <v>13.3</v>
      </c>
      <c r="AS280">
        <v>13.3</v>
      </c>
      <c r="AT280">
        <v>13.3</v>
      </c>
      <c r="AU280">
        <v>13.3</v>
      </c>
      <c r="AV280" s="77">
        <v>13.9</v>
      </c>
      <c r="AW280">
        <v>13.9</v>
      </c>
      <c r="AX280">
        <v>13.9</v>
      </c>
      <c r="AY280">
        <v>13.9</v>
      </c>
      <c r="AZ280">
        <v>13.9</v>
      </c>
      <c r="BA280">
        <v>13.9</v>
      </c>
      <c r="BB280">
        <v>13.9</v>
      </c>
      <c r="BC280">
        <v>13.9</v>
      </c>
      <c r="BD280">
        <v>13.9</v>
      </c>
      <c r="BE280">
        <v>13.9</v>
      </c>
      <c r="BF280">
        <v>13.9</v>
      </c>
      <c r="BG280">
        <v>13.9</v>
      </c>
      <c r="BH280" s="77">
        <v>14.1</v>
      </c>
      <c r="BI280">
        <v>14.1</v>
      </c>
      <c r="BJ280">
        <v>14.1</v>
      </c>
      <c r="BK280">
        <v>14.1</v>
      </c>
      <c r="BL280">
        <v>14.1</v>
      </c>
      <c r="BM280">
        <v>14.1</v>
      </c>
      <c r="BN280">
        <v>14.1</v>
      </c>
      <c r="BO280">
        <v>14.1</v>
      </c>
      <c r="BP280">
        <v>14.1</v>
      </c>
      <c r="BQ280">
        <v>14.1</v>
      </c>
      <c r="BR280">
        <v>14.1</v>
      </c>
      <c r="BS280">
        <v>14.1</v>
      </c>
      <c r="BT280" s="8">
        <v>14.6</v>
      </c>
      <c r="BU280">
        <v>14.6</v>
      </c>
      <c r="BV280">
        <v>14.6</v>
      </c>
      <c r="BW280">
        <v>14.6</v>
      </c>
      <c r="BX280">
        <v>14.6</v>
      </c>
      <c r="BY280">
        <v>14.6</v>
      </c>
      <c r="BZ280">
        <v>14.6</v>
      </c>
      <c r="CA280">
        <v>14.6</v>
      </c>
      <c r="CB280">
        <v>14.6</v>
      </c>
      <c r="CC280">
        <v>14.6</v>
      </c>
      <c r="CD280">
        <v>14.6</v>
      </c>
      <c r="CE280">
        <v>14.6</v>
      </c>
    </row>
    <row r="281" spans="1:83" ht="12.75">
      <c r="A281" s="68" t="s">
        <v>431</v>
      </c>
      <c r="B281" s="69" t="s">
        <v>432</v>
      </c>
      <c r="C281" s="69">
        <v>14.5</v>
      </c>
      <c r="D281" s="69">
        <v>14.5</v>
      </c>
      <c r="E281" s="69">
        <v>14.5</v>
      </c>
      <c r="F281" s="69">
        <v>14.5</v>
      </c>
      <c r="G281" s="69">
        <v>14.5</v>
      </c>
      <c r="H281" s="69">
        <v>14.5</v>
      </c>
      <c r="I281" s="69">
        <v>14.5</v>
      </c>
      <c r="J281" s="69">
        <v>14.5</v>
      </c>
      <c r="K281" s="69">
        <v>14.5</v>
      </c>
      <c r="L281" s="69">
        <v>14.5</v>
      </c>
      <c r="M281" s="69">
        <v>14.5</v>
      </c>
      <c r="N281" s="69">
        <v>14.5</v>
      </c>
      <c r="O281" s="69">
        <v>14.5</v>
      </c>
      <c r="P281" s="69">
        <v>14.5</v>
      </c>
      <c r="Q281" s="69">
        <v>14.5</v>
      </c>
      <c r="R281" s="69">
        <v>14.5</v>
      </c>
      <c r="S281" s="69">
        <v>14.5</v>
      </c>
      <c r="T281" s="69">
        <v>14.5</v>
      </c>
      <c r="U281" s="69">
        <v>14.5</v>
      </c>
      <c r="V281" s="69">
        <v>14.5</v>
      </c>
      <c r="W281" s="69">
        <v>14.5</v>
      </c>
      <c r="X281" s="66">
        <v>14.2</v>
      </c>
      <c r="Y281">
        <v>14.2</v>
      </c>
      <c r="Z281">
        <v>14.2</v>
      </c>
      <c r="AA281">
        <v>14.2</v>
      </c>
      <c r="AB281">
        <v>14.2</v>
      </c>
      <c r="AC281">
        <v>14.2</v>
      </c>
      <c r="AD281" s="77">
        <v>13.3</v>
      </c>
      <c r="AE281">
        <v>13.3</v>
      </c>
      <c r="AF281">
        <v>13.3</v>
      </c>
      <c r="AG281">
        <v>13.3</v>
      </c>
      <c r="AH281">
        <v>13.3</v>
      </c>
      <c r="AI281">
        <v>13.3</v>
      </c>
      <c r="AJ281">
        <v>13.3</v>
      </c>
      <c r="AK281">
        <v>13.3</v>
      </c>
      <c r="AL281">
        <v>13.3</v>
      </c>
      <c r="AM281">
        <v>13.3</v>
      </c>
      <c r="AN281">
        <v>13.3</v>
      </c>
      <c r="AO281">
        <v>13.3</v>
      </c>
      <c r="AP281">
        <v>13.3</v>
      </c>
      <c r="AQ281">
        <v>13.3</v>
      </c>
      <c r="AR281">
        <v>13.3</v>
      </c>
      <c r="AS281">
        <v>13.3</v>
      </c>
      <c r="AT281">
        <v>13.3</v>
      </c>
      <c r="AU281">
        <v>13.3</v>
      </c>
      <c r="AV281" s="77">
        <v>13.9</v>
      </c>
      <c r="AW281">
        <v>13.9</v>
      </c>
      <c r="AX281">
        <v>13.9</v>
      </c>
      <c r="AY281">
        <v>13.9</v>
      </c>
      <c r="AZ281">
        <v>13.9</v>
      </c>
      <c r="BA281">
        <v>13.9</v>
      </c>
      <c r="BB281">
        <v>13.9</v>
      </c>
      <c r="BC281">
        <v>13.9</v>
      </c>
      <c r="BD281">
        <v>13.9</v>
      </c>
      <c r="BE281">
        <v>13.9</v>
      </c>
      <c r="BF281">
        <v>13.9</v>
      </c>
      <c r="BG281">
        <v>13.9</v>
      </c>
      <c r="BH281" s="77">
        <v>14.1</v>
      </c>
      <c r="BI281">
        <v>14.1</v>
      </c>
      <c r="BJ281">
        <v>14.1</v>
      </c>
      <c r="BK281">
        <v>14.1</v>
      </c>
      <c r="BL281">
        <v>14.1</v>
      </c>
      <c r="BM281">
        <v>14.1</v>
      </c>
      <c r="BN281">
        <v>14.1</v>
      </c>
      <c r="BO281">
        <v>14.1</v>
      </c>
      <c r="BP281">
        <v>14.1</v>
      </c>
      <c r="BQ281">
        <v>14.1</v>
      </c>
      <c r="BR281">
        <v>14.1</v>
      </c>
      <c r="BS281">
        <v>14.1</v>
      </c>
      <c r="BT281" s="8">
        <v>14.6</v>
      </c>
      <c r="BU281">
        <v>14.6</v>
      </c>
      <c r="BV281">
        <v>14.6</v>
      </c>
      <c r="BW281">
        <v>14.6</v>
      </c>
      <c r="BX281">
        <v>14.6</v>
      </c>
      <c r="BY281">
        <v>14.6</v>
      </c>
      <c r="BZ281">
        <v>14.6</v>
      </c>
      <c r="CA281">
        <v>14.6</v>
      </c>
      <c r="CB281">
        <v>14.6</v>
      </c>
      <c r="CC281">
        <v>14.6</v>
      </c>
      <c r="CD281">
        <v>14.6</v>
      </c>
      <c r="CE281">
        <v>14.6</v>
      </c>
    </row>
    <row r="282" spans="1:85" ht="12.75">
      <c r="A282" s="68" t="s">
        <v>433</v>
      </c>
      <c r="B282" s="69" t="s">
        <v>434</v>
      </c>
      <c r="C282" s="69">
        <v>12.1</v>
      </c>
      <c r="D282" s="69">
        <v>12.1</v>
      </c>
      <c r="E282" s="70">
        <v>13.1</v>
      </c>
      <c r="F282" s="69">
        <v>13.1</v>
      </c>
      <c r="G282" s="69">
        <v>13.1</v>
      </c>
      <c r="H282" s="69">
        <v>13.1</v>
      </c>
      <c r="I282" s="69">
        <v>13.1</v>
      </c>
      <c r="J282" s="69">
        <v>13.1</v>
      </c>
      <c r="K282" s="69">
        <v>13.1</v>
      </c>
      <c r="L282" s="70">
        <v>13.5</v>
      </c>
      <c r="M282" s="69">
        <v>13.5</v>
      </c>
      <c r="N282" s="69">
        <v>13.5</v>
      </c>
      <c r="O282" s="69">
        <v>13.5</v>
      </c>
      <c r="P282" s="69">
        <v>13.5</v>
      </c>
      <c r="Q282" s="69">
        <v>13.5</v>
      </c>
      <c r="R282" s="69">
        <v>13.5</v>
      </c>
      <c r="S282" s="69">
        <v>13.5</v>
      </c>
      <c r="T282" s="69">
        <v>13.5</v>
      </c>
      <c r="U282" s="69">
        <v>13.5</v>
      </c>
      <c r="V282" s="69">
        <v>13.5</v>
      </c>
      <c r="W282" s="69">
        <v>13.5</v>
      </c>
      <c r="X282">
        <v>13.5</v>
      </c>
      <c r="Y282">
        <v>13.5</v>
      </c>
      <c r="Z282">
        <v>13.5</v>
      </c>
      <c r="AA282">
        <v>13.5</v>
      </c>
      <c r="AB282">
        <v>13.5</v>
      </c>
      <c r="AC282">
        <v>13.5</v>
      </c>
      <c r="AD282" s="77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0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 s="8">
        <v>0</v>
      </c>
      <c r="BU282">
        <v>0</v>
      </c>
      <c r="BV282">
        <v>0</v>
      </c>
      <c r="BW282">
        <v>0</v>
      </c>
      <c r="BX282">
        <v>0</v>
      </c>
      <c r="BY282">
        <v>0</v>
      </c>
      <c r="BZ282">
        <v>0</v>
      </c>
      <c r="CA282">
        <v>0</v>
      </c>
      <c r="CB282">
        <v>0</v>
      </c>
      <c r="CC282">
        <v>0</v>
      </c>
      <c r="CD282">
        <v>0</v>
      </c>
      <c r="CE282">
        <v>0</v>
      </c>
      <c r="CF282" t="s">
        <v>780</v>
      </c>
      <c r="CG282" t="s">
        <v>882</v>
      </c>
    </row>
    <row r="283" spans="1:83" ht="12.75">
      <c r="A283" s="68" t="s">
        <v>435</v>
      </c>
      <c r="B283" s="69" t="s">
        <v>436</v>
      </c>
      <c r="C283" s="69">
        <v>13.1</v>
      </c>
      <c r="D283" s="69">
        <v>13.1</v>
      </c>
      <c r="E283" s="69">
        <v>13.1</v>
      </c>
      <c r="F283" s="69">
        <v>13.1</v>
      </c>
      <c r="G283" s="69">
        <v>13.1</v>
      </c>
      <c r="H283" s="69">
        <v>13.1</v>
      </c>
      <c r="I283" s="69">
        <v>13.1</v>
      </c>
      <c r="J283" s="69">
        <v>13.1</v>
      </c>
      <c r="K283" s="69">
        <v>13.1</v>
      </c>
      <c r="L283" s="69">
        <v>13.1</v>
      </c>
      <c r="M283" s="69">
        <v>13.1</v>
      </c>
      <c r="N283" s="69">
        <v>13.1</v>
      </c>
      <c r="O283" s="69">
        <v>13.1</v>
      </c>
      <c r="P283" s="69">
        <v>13.1</v>
      </c>
      <c r="Q283" s="69">
        <v>13.1</v>
      </c>
      <c r="R283" s="69">
        <v>13.1</v>
      </c>
      <c r="S283" s="69">
        <v>13.1</v>
      </c>
      <c r="T283" s="70">
        <v>13.5</v>
      </c>
      <c r="U283" s="69">
        <v>13.5</v>
      </c>
      <c r="V283" s="69">
        <v>13.5</v>
      </c>
      <c r="W283" s="69">
        <v>13.5</v>
      </c>
      <c r="X283">
        <v>13.5</v>
      </c>
      <c r="Y283">
        <v>13.5</v>
      </c>
      <c r="Z283">
        <v>13.5</v>
      </c>
      <c r="AA283">
        <v>13.5</v>
      </c>
      <c r="AB283">
        <v>13.5</v>
      </c>
      <c r="AC283">
        <v>13.5</v>
      </c>
      <c r="AD283" s="77">
        <v>12.6</v>
      </c>
      <c r="AE283">
        <v>12.6</v>
      </c>
      <c r="AF283">
        <v>12.6</v>
      </c>
      <c r="AG283">
        <v>12.6</v>
      </c>
      <c r="AH283">
        <v>12.6</v>
      </c>
      <c r="AI283">
        <v>12.6</v>
      </c>
      <c r="AJ283">
        <v>12.6</v>
      </c>
      <c r="AK283">
        <v>12.6</v>
      </c>
      <c r="AL283">
        <v>12.6</v>
      </c>
      <c r="AM283">
        <v>12.6</v>
      </c>
      <c r="AN283">
        <v>12.6</v>
      </c>
      <c r="AO283">
        <v>12.6</v>
      </c>
      <c r="AP283">
        <v>12.6</v>
      </c>
      <c r="AQ283">
        <v>12.6</v>
      </c>
      <c r="AR283">
        <v>12.6</v>
      </c>
      <c r="AS283">
        <v>12.6</v>
      </c>
      <c r="AT283">
        <v>12.6</v>
      </c>
      <c r="AU283">
        <v>12.6</v>
      </c>
      <c r="AV283" s="77">
        <v>12.9</v>
      </c>
      <c r="AW283">
        <v>12.9</v>
      </c>
      <c r="AX283">
        <v>12.9</v>
      </c>
      <c r="AY283">
        <v>12.9</v>
      </c>
      <c r="AZ283">
        <v>12.9</v>
      </c>
      <c r="BA283">
        <v>12.9</v>
      </c>
      <c r="BB283">
        <v>12.9</v>
      </c>
      <c r="BC283">
        <v>12.9</v>
      </c>
      <c r="BD283">
        <v>12.9</v>
      </c>
      <c r="BE283">
        <v>12.9</v>
      </c>
      <c r="BF283">
        <v>12.9</v>
      </c>
      <c r="BG283">
        <v>12.9</v>
      </c>
      <c r="BH283">
        <v>12.9</v>
      </c>
      <c r="BI283">
        <v>12.9</v>
      </c>
      <c r="BJ283">
        <v>12.9</v>
      </c>
      <c r="BK283">
        <v>12.9</v>
      </c>
      <c r="BL283">
        <v>12.9</v>
      </c>
      <c r="BM283">
        <v>12.9</v>
      </c>
      <c r="BN283">
        <v>12.9</v>
      </c>
      <c r="BO283">
        <v>12.9</v>
      </c>
      <c r="BP283">
        <v>12.9</v>
      </c>
      <c r="BQ283">
        <v>12.9</v>
      </c>
      <c r="BR283">
        <v>12.9</v>
      </c>
      <c r="BS283">
        <v>12.9</v>
      </c>
      <c r="BT283" s="8">
        <v>14.6</v>
      </c>
      <c r="BU283">
        <v>14.6</v>
      </c>
      <c r="BV283">
        <v>14.6</v>
      </c>
      <c r="BW283">
        <v>14.6</v>
      </c>
      <c r="BX283">
        <v>14.6</v>
      </c>
      <c r="BY283">
        <v>14.6</v>
      </c>
      <c r="BZ283">
        <v>14.6</v>
      </c>
      <c r="CA283">
        <v>14.6</v>
      </c>
      <c r="CB283">
        <v>14.6</v>
      </c>
      <c r="CC283">
        <v>14.6</v>
      </c>
      <c r="CD283">
        <v>14.6</v>
      </c>
      <c r="CE283">
        <v>14.6</v>
      </c>
    </row>
    <row r="284" spans="1:85" ht="12.75">
      <c r="A284" s="68" t="s">
        <v>437</v>
      </c>
      <c r="B284" s="69" t="s">
        <v>438</v>
      </c>
      <c r="C284" s="69">
        <v>12</v>
      </c>
      <c r="D284" s="69">
        <v>12</v>
      </c>
      <c r="E284" s="69">
        <v>12</v>
      </c>
      <c r="F284" s="70">
        <v>13.2</v>
      </c>
      <c r="G284" s="69">
        <v>13.2</v>
      </c>
      <c r="H284" s="69">
        <v>13.2</v>
      </c>
      <c r="I284" s="69">
        <v>13.2</v>
      </c>
      <c r="J284" s="69">
        <v>13.2</v>
      </c>
      <c r="K284" s="69">
        <v>13.2</v>
      </c>
      <c r="L284" s="69">
        <v>13.2</v>
      </c>
      <c r="M284" s="69">
        <v>13.2</v>
      </c>
      <c r="N284" s="69">
        <v>13.2</v>
      </c>
      <c r="O284" s="69">
        <v>13.2</v>
      </c>
      <c r="P284" s="69">
        <v>13.2</v>
      </c>
      <c r="Q284" s="69">
        <v>13.2</v>
      </c>
      <c r="R284" s="69">
        <v>13.2</v>
      </c>
      <c r="S284" s="69">
        <v>13.2</v>
      </c>
      <c r="T284" s="69">
        <v>13.2</v>
      </c>
      <c r="U284" s="69">
        <v>13.2</v>
      </c>
      <c r="V284" s="69">
        <v>13.2</v>
      </c>
      <c r="W284" s="69">
        <v>13.2</v>
      </c>
      <c r="X284">
        <v>13.2</v>
      </c>
      <c r="Y284">
        <v>13.2</v>
      </c>
      <c r="Z284">
        <v>13.2</v>
      </c>
      <c r="AA284">
        <v>13.2</v>
      </c>
      <c r="AB284">
        <v>13.2</v>
      </c>
      <c r="AC284">
        <v>13.2</v>
      </c>
      <c r="AD284" s="77">
        <v>12.3</v>
      </c>
      <c r="AE284">
        <v>12.3</v>
      </c>
      <c r="AF284">
        <v>12.3</v>
      </c>
      <c r="AG284">
        <v>12.3</v>
      </c>
      <c r="AH284">
        <v>12.3</v>
      </c>
      <c r="AI284">
        <v>12.3</v>
      </c>
      <c r="AJ284">
        <v>12.3</v>
      </c>
      <c r="AK284">
        <v>12.3</v>
      </c>
      <c r="AL284">
        <v>12.3</v>
      </c>
      <c r="AM284" s="77">
        <v>12.7</v>
      </c>
      <c r="AN284">
        <v>12.7</v>
      </c>
      <c r="AO284">
        <v>12.7</v>
      </c>
      <c r="AP284">
        <v>12.7</v>
      </c>
      <c r="AQ284">
        <v>12.7</v>
      </c>
      <c r="AR284">
        <v>12.7</v>
      </c>
      <c r="AS284">
        <v>12.7</v>
      </c>
      <c r="AT284">
        <v>12.7</v>
      </c>
      <c r="AU284">
        <v>12.7</v>
      </c>
      <c r="AV284" s="77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 s="8">
        <v>0</v>
      </c>
      <c r="BU284">
        <v>0</v>
      </c>
      <c r="BV284">
        <v>0</v>
      </c>
      <c r="BW284">
        <v>0</v>
      </c>
      <c r="BX284">
        <v>0</v>
      </c>
      <c r="BY284">
        <v>0</v>
      </c>
      <c r="BZ284">
        <v>0</v>
      </c>
      <c r="CA284">
        <v>0</v>
      </c>
      <c r="CB284">
        <v>0</v>
      </c>
      <c r="CC284">
        <v>0</v>
      </c>
      <c r="CD284">
        <v>0</v>
      </c>
      <c r="CE284">
        <v>0</v>
      </c>
      <c r="CF284" t="s">
        <v>780</v>
      </c>
      <c r="CG284" t="s">
        <v>940</v>
      </c>
    </row>
    <row r="285" spans="1:85" ht="12.75">
      <c r="A285" s="68" t="s">
        <v>439</v>
      </c>
      <c r="B285" s="69" t="s">
        <v>440</v>
      </c>
      <c r="C285" s="69">
        <v>12</v>
      </c>
      <c r="D285" s="69">
        <v>12</v>
      </c>
      <c r="E285" s="69">
        <v>12</v>
      </c>
      <c r="F285" s="70">
        <v>13.2</v>
      </c>
      <c r="G285" s="69">
        <v>13.2</v>
      </c>
      <c r="H285" s="69">
        <v>13.2</v>
      </c>
      <c r="I285" s="69">
        <v>13.2</v>
      </c>
      <c r="J285" s="69">
        <v>13.2</v>
      </c>
      <c r="K285" s="69">
        <v>13.2</v>
      </c>
      <c r="L285" s="69">
        <v>13.2</v>
      </c>
      <c r="M285" s="69">
        <v>13.2</v>
      </c>
      <c r="N285" s="69">
        <v>13.2</v>
      </c>
      <c r="O285" s="69">
        <v>13.2</v>
      </c>
      <c r="P285" s="69">
        <v>13.2</v>
      </c>
      <c r="Q285" s="69">
        <v>13.2</v>
      </c>
      <c r="R285" s="69">
        <v>13.2</v>
      </c>
      <c r="S285" s="69">
        <v>13.2</v>
      </c>
      <c r="T285" s="69">
        <v>13.2</v>
      </c>
      <c r="U285" s="69">
        <v>13.2</v>
      </c>
      <c r="V285" s="69">
        <v>13.2</v>
      </c>
      <c r="W285" s="69">
        <v>13.2</v>
      </c>
      <c r="X285">
        <v>13.2</v>
      </c>
      <c r="Y285">
        <v>13.2</v>
      </c>
      <c r="Z285">
        <v>13.2</v>
      </c>
      <c r="AA285">
        <v>13.2</v>
      </c>
      <c r="AB285">
        <v>13.2</v>
      </c>
      <c r="AC285">
        <v>13.2</v>
      </c>
      <c r="AD285" s="77">
        <v>12.3</v>
      </c>
      <c r="AE285">
        <v>12.3</v>
      </c>
      <c r="AF285">
        <v>12.3</v>
      </c>
      <c r="AG285">
        <v>12.3</v>
      </c>
      <c r="AH285">
        <v>12.3</v>
      </c>
      <c r="AI285">
        <v>12.3</v>
      </c>
      <c r="AJ285">
        <v>12.3</v>
      </c>
      <c r="AK285">
        <v>12.3</v>
      </c>
      <c r="AL285">
        <v>12.3</v>
      </c>
      <c r="AM285" s="77">
        <v>12.7</v>
      </c>
      <c r="AN285">
        <v>12.7</v>
      </c>
      <c r="AO285">
        <v>12.7</v>
      </c>
      <c r="AP285">
        <v>12.7</v>
      </c>
      <c r="AQ285">
        <v>12.7</v>
      </c>
      <c r="AR285">
        <v>12.7</v>
      </c>
      <c r="AS285">
        <v>12.7</v>
      </c>
      <c r="AT285">
        <v>12.7</v>
      </c>
      <c r="AU285">
        <v>12.7</v>
      </c>
      <c r="AV285" s="77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  <c r="BT285" s="8">
        <v>0</v>
      </c>
      <c r="BU285">
        <v>0</v>
      </c>
      <c r="BV285">
        <v>0</v>
      </c>
      <c r="BW285">
        <v>0</v>
      </c>
      <c r="BX285">
        <v>0</v>
      </c>
      <c r="BY285">
        <v>0</v>
      </c>
      <c r="BZ285">
        <v>0</v>
      </c>
      <c r="CA285">
        <v>0</v>
      </c>
      <c r="CB285">
        <v>0</v>
      </c>
      <c r="CC285">
        <v>0</v>
      </c>
      <c r="CD285">
        <v>0</v>
      </c>
      <c r="CE285">
        <v>0</v>
      </c>
      <c r="CF285" t="s">
        <v>780</v>
      </c>
      <c r="CG285" t="s">
        <v>941</v>
      </c>
    </row>
    <row r="286" spans="1:83" ht="12.75">
      <c r="A286" s="68" t="s">
        <v>441</v>
      </c>
      <c r="B286" s="69" t="s">
        <v>442</v>
      </c>
      <c r="C286" s="69">
        <v>12.8</v>
      </c>
      <c r="D286" s="69">
        <v>12.8</v>
      </c>
      <c r="E286" s="69">
        <v>12.8</v>
      </c>
      <c r="F286" s="69">
        <v>12.8</v>
      </c>
      <c r="G286" s="69">
        <v>12.8</v>
      </c>
      <c r="H286" s="69">
        <v>12.8</v>
      </c>
      <c r="I286" s="69">
        <v>12.8</v>
      </c>
      <c r="J286" s="69">
        <v>12.8</v>
      </c>
      <c r="K286" s="69">
        <v>12.8</v>
      </c>
      <c r="L286" s="69">
        <v>12.8</v>
      </c>
      <c r="M286" s="69">
        <v>12.8</v>
      </c>
      <c r="N286" s="69">
        <v>12.8</v>
      </c>
      <c r="O286" s="70">
        <v>13.6</v>
      </c>
      <c r="P286" s="69">
        <v>13.6</v>
      </c>
      <c r="Q286" s="69">
        <v>13.6</v>
      </c>
      <c r="R286" s="69">
        <v>13.6</v>
      </c>
      <c r="S286" s="69">
        <v>13.6</v>
      </c>
      <c r="T286" s="69">
        <v>13.6</v>
      </c>
      <c r="U286" s="69">
        <v>13.6</v>
      </c>
      <c r="V286" s="69">
        <v>13.6</v>
      </c>
      <c r="W286" s="69">
        <v>13.6</v>
      </c>
      <c r="X286">
        <v>13.6</v>
      </c>
      <c r="Y286">
        <v>13.6</v>
      </c>
      <c r="Z286">
        <v>13.6</v>
      </c>
      <c r="AA286">
        <v>13.6</v>
      </c>
      <c r="AB286">
        <v>13.6</v>
      </c>
      <c r="AC286">
        <v>13.6</v>
      </c>
      <c r="AD286" s="77">
        <v>12.7</v>
      </c>
      <c r="AE286">
        <v>12.7</v>
      </c>
      <c r="AF286">
        <v>12.7</v>
      </c>
      <c r="AG286">
        <v>12.7</v>
      </c>
      <c r="AH286">
        <v>12.7</v>
      </c>
      <c r="AI286">
        <v>12.7</v>
      </c>
      <c r="AJ286">
        <v>12.7</v>
      </c>
      <c r="AK286">
        <v>12.7</v>
      </c>
      <c r="AL286">
        <v>12.7</v>
      </c>
      <c r="AM286">
        <v>12.7</v>
      </c>
      <c r="AN286">
        <v>12.7</v>
      </c>
      <c r="AO286">
        <v>12.7</v>
      </c>
      <c r="AP286">
        <v>12.7</v>
      </c>
      <c r="AQ286">
        <v>12.7</v>
      </c>
      <c r="AR286">
        <v>12.7</v>
      </c>
      <c r="AS286">
        <v>12.7</v>
      </c>
      <c r="AT286">
        <v>12.7</v>
      </c>
      <c r="AU286">
        <v>12.7</v>
      </c>
      <c r="AV286" s="77">
        <v>13.2</v>
      </c>
      <c r="AW286">
        <v>13.2</v>
      </c>
      <c r="AX286">
        <v>13.2</v>
      </c>
      <c r="AY286">
        <v>13.2</v>
      </c>
      <c r="AZ286">
        <v>13.2</v>
      </c>
      <c r="BA286">
        <v>13.2</v>
      </c>
      <c r="BB286">
        <v>13.2</v>
      </c>
      <c r="BC286">
        <v>13.2</v>
      </c>
      <c r="BD286">
        <v>13.2</v>
      </c>
      <c r="BE286">
        <v>13.2</v>
      </c>
      <c r="BF286">
        <v>13.2</v>
      </c>
      <c r="BG286">
        <v>13.2</v>
      </c>
      <c r="BH286" s="77">
        <v>13.5</v>
      </c>
      <c r="BI286">
        <v>13.5</v>
      </c>
      <c r="BJ286">
        <v>13.5</v>
      </c>
      <c r="BK286">
        <v>13.5</v>
      </c>
      <c r="BL286">
        <v>13.5</v>
      </c>
      <c r="BM286">
        <v>13.5</v>
      </c>
      <c r="BN286">
        <v>13.5</v>
      </c>
      <c r="BO286">
        <v>13.5</v>
      </c>
      <c r="BP286">
        <v>13.5</v>
      </c>
      <c r="BQ286">
        <v>13.5</v>
      </c>
      <c r="BR286">
        <v>13.5</v>
      </c>
      <c r="BS286">
        <v>13.5</v>
      </c>
      <c r="BT286" s="8">
        <v>14.6</v>
      </c>
      <c r="BU286">
        <v>14.6</v>
      </c>
      <c r="BV286">
        <v>14.6</v>
      </c>
      <c r="BW286">
        <v>14.6</v>
      </c>
      <c r="BX286">
        <v>14.6</v>
      </c>
      <c r="BY286">
        <v>14.6</v>
      </c>
      <c r="BZ286">
        <v>14.6</v>
      </c>
      <c r="CA286">
        <v>14.6</v>
      </c>
      <c r="CB286">
        <v>14.6</v>
      </c>
      <c r="CC286">
        <v>14.6</v>
      </c>
      <c r="CD286">
        <v>14.6</v>
      </c>
      <c r="CE286">
        <v>14.6</v>
      </c>
    </row>
    <row r="287" spans="1:83" ht="12.75">
      <c r="A287" s="7" t="s">
        <v>455</v>
      </c>
      <c r="B287" s="8" t="s">
        <v>890</v>
      </c>
      <c r="C287" s="8">
        <v>12.9</v>
      </c>
      <c r="D287" s="8">
        <v>12.9</v>
      </c>
      <c r="E287" s="8">
        <v>12.9</v>
      </c>
      <c r="F287" s="8">
        <v>12.9</v>
      </c>
      <c r="G287" s="8">
        <v>12.9</v>
      </c>
      <c r="H287" s="8">
        <v>12.9</v>
      </c>
      <c r="I287" s="8">
        <v>12.9</v>
      </c>
      <c r="J287" s="8">
        <v>12.9</v>
      </c>
      <c r="K287" s="8">
        <v>12.9</v>
      </c>
      <c r="L287" s="8">
        <v>12.9</v>
      </c>
      <c r="M287" s="8">
        <v>12.9</v>
      </c>
      <c r="N287" s="8">
        <v>12.9</v>
      </c>
      <c r="O287" s="8">
        <v>12.9</v>
      </c>
      <c r="P287" s="8">
        <v>12.9</v>
      </c>
      <c r="Q287" s="8">
        <v>12.9</v>
      </c>
      <c r="R287" s="64">
        <v>13.6</v>
      </c>
      <c r="S287" s="8">
        <v>13.6</v>
      </c>
      <c r="T287" s="8">
        <v>13.6</v>
      </c>
      <c r="U287" s="8">
        <v>13.6</v>
      </c>
      <c r="V287" s="8">
        <v>13.6</v>
      </c>
      <c r="W287" s="8">
        <v>13.6</v>
      </c>
      <c r="X287" s="66">
        <v>13.3</v>
      </c>
      <c r="Y287">
        <v>13.3</v>
      </c>
      <c r="Z287">
        <v>13.3</v>
      </c>
      <c r="AA287">
        <v>13.3</v>
      </c>
      <c r="AB287">
        <v>13.3</v>
      </c>
      <c r="AC287">
        <v>13.3</v>
      </c>
      <c r="AD287" s="77">
        <v>12.4</v>
      </c>
      <c r="AE287">
        <v>12.4</v>
      </c>
      <c r="AF287">
        <v>12.4</v>
      </c>
      <c r="AG287">
        <v>12.4</v>
      </c>
      <c r="AH287">
        <v>12.4</v>
      </c>
      <c r="AI287">
        <v>12.4</v>
      </c>
      <c r="AJ287" s="77">
        <v>12.7</v>
      </c>
      <c r="AK287">
        <v>12.7</v>
      </c>
      <c r="AL287">
        <v>12.7</v>
      </c>
      <c r="AM287">
        <v>12.7</v>
      </c>
      <c r="AN287">
        <v>12.7</v>
      </c>
      <c r="AO287">
        <v>12.7</v>
      </c>
      <c r="AP287">
        <v>12.7</v>
      </c>
      <c r="AQ287">
        <v>12.7</v>
      </c>
      <c r="AR287">
        <v>12.7</v>
      </c>
      <c r="AS287">
        <v>12.7</v>
      </c>
      <c r="AT287">
        <v>12.7</v>
      </c>
      <c r="AU287">
        <v>12.7</v>
      </c>
      <c r="AV287" s="77">
        <v>13.5</v>
      </c>
      <c r="AW287">
        <v>13.5</v>
      </c>
      <c r="AX287">
        <v>13.5</v>
      </c>
      <c r="AY287">
        <v>13.5</v>
      </c>
      <c r="AZ287">
        <v>13.5</v>
      </c>
      <c r="BA287">
        <v>13.5</v>
      </c>
      <c r="BB287">
        <v>13.5</v>
      </c>
      <c r="BC287">
        <v>13.5</v>
      </c>
      <c r="BD287">
        <v>13.5</v>
      </c>
      <c r="BE287" s="77">
        <v>14.5</v>
      </c>
      <c r="BF287">
        <v>14.5</v>
      </c>
      <c r="BG287">
        <v>14.5</v>
      </c>
      <c r="BH287">
        <v>14.5</v>
      </c>
      <c r="BI287">
        <v>14.5</v>
      </c>
      <c r="BJ287">
        <v>14.5</v>
      </c>
      <c r="BK287">
        <v>14.5</v>
      </c>
      <c r="BL287">
        <v>14.5</v>
      </c>
      <c r="BM287">
        <v>14.5</v>
      </c>
      <c r="BN287">
        <v>14.5</v>
      </c>
      <c r="BO287">
        <v>14.5</v>
      </c>
      <c r="BP287">
        <v>14.5</v>
      </c>
      <c r="BQ287">
        <v>14.5</v>
      </c>
      <c r="BR287">
        <v>14.5</v>
      </c>
      <c r="BS287">
        <v>14.5</v>
      </c>
      <c r="BT287" s="8">
        <v>14.6</v>
      </c>
      <c r="BU287">
        <v>14.6</v>
      </c>
      <c r="BV287">
        <v>14.6</v>
      </c>
      <c r="BW287">
        <v>14.6</v>
      </c>
      <c r="BX287">
        <v>14.6</v>
      </c>
      <c r="BY287">
        <v>14.6</v>
      </c>
      <c r="BZ287">
        <v>14.6</v>
      </c>
      <c r="CA287">
        <v>14.6</v>
      </c>
      <c r="CB287">
        <v>14.6</v>
      </c>
      <c r="CC287">
        <v>14.6</v>
      </c>
      <c r="CD287">
        <v>14.6</v>
      </c>
      <c r="CE287">
        <v>14.6</v>
      </c>
    </row>
    <row r="288" spans="1:85" ht="12.75">
      <c r="A288" s="7" t="s">
        <v>444</v>
      </c>
      <c r="B288" s="8" t="s">
        <v>445</v>
      </c>
      <c r="C288" s="8">
        <v>12.6</v>
      </c>
      <c r="D288" s="8">
        <v>12.6</v>
      </c>
      <c r="E288" s="8">
        <v>12.6</v>
      </c>
      <c r="F288" s="8">
        <v>12.6</v>
      </c>
      <c r="G288" s="8">
        <v>12.6</v>
      </c>
      <c r="H288" s="8">
        <v>12.6</v>
      </c>
      <c r="I288" s="8">
        <v>12.6</v>
      </c>
      <c r="J288" s="8">
        <v>12.6</v>
      </c>
      <c r="K288" s="8">
        <v>12.6</v>
      </c>
      <c r="L288" s="8">
        <v>12.6</v>
      </c>
      <c r="M288" s="8">
        <v>12.6</v>
      </c>
      <c r="N288" s="8">
        <v>12.6</v>
      </c>
      <c r="O288" s="8">
        <v>12.6</v>
      </c>
      <c r="P288" s="8">
        <v>12.6</v>
      </c>
      <c r="Q288" s="8">
        <v>12.6</v>
      </c>
      <c r="R288" s="8">
        <v>12.6</v>
      </c>
      <c r="S288" s="8">
        <v>12.6</v>
      </c>
      <c r="T288" s="64">
        <v>13.3</v>
      </c>
      <c r="U288" s="8">
        <v>13.3</v>
      </c>
      <c r="V288" s="8">
        <v>13.3</v>
      </c>
      <c r="W288" s="8">
        <v>13.3</v>
      </c>
      <c r="X288" s="66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  <c r="BT288" s="8">
        <v>0</v>
      </c>
      <c r="BU288">
        <v>0</v>
      </c>
      <c r="BV288">
        <v>0</v>
      </c>
      <c r="BW288">
        <v>0</v>
      </c>
      <c r="BX288">
        <v>0</v>
      </c>
      <c r="BY288">
        <v>0</v>
      </c>
      <c r="BZ288">
        <v>0</v>
      </c>
      <c r="CA288">
        <v>0</v>
      </c>
      <c r="CB288">
        <v>0</v>
      </c>
      <c r="CC288">
        <v>0</v>
      </c>
      <c r="CD288">
        <v>0</v>
      </c>
      <c r="CE288">
        <v>0</v>
      </c>
      <c r="CF288" t="s">
        <v>780</v>
      </c>
      <c r="CG288" t="s">
        <v>884</v>
      </c>
    </row>
    <row r="289" spans="1:83" ht="12.75">
      <c r="A289" s="68" t="s">
        <v>446</v>
      </c>
      <c r="B289" s="69" t="s">
        <v>447</v>
      </c>
      <c r="C289" s="69">
        <v>13.7</v>
      </c>
      <c r="D289" s="69">
        <v>13.7</v>
      </c>
      <c r="E289" s="69">
        <v>13.7</v>
      </c>
      <c r="F289" s="69">
        <v>13.7</v>
      </c>
      <c r="G289" s="69">
        <v>13.7</v>
      </c>
      <c r="H289" s="69">
        <v>13.7</v>
      </c>
      <c r="I289" s="69">
        <v>13.7</v>
      </c>
      <c r="J289" s="69">
        <v>13.7</v>
      </c>
      <c r="K289" s="69">
        <v>13.7</v>
      </c>
      <c r="L289" s="69">
        <v>13.7</v>
      </c>
      <c r="M289" s="69">
        <v>13.7</v>
      </c>
      <c r="N289" s="69">
        <v>13.7</v>
      </c>
      <c r="O289" s="69">
        <v>13.7</v>
      </c>
      <c r="P289" s="69">
        <v>13.7</v>
      </c>
      <c r="Q289" s="69">
        <v>13.7</v>
      </c>
      <c r="R289" s="70">
        <v>14.4</v>
      </c>
      <c r="S289" s="69">
        <v>14.4</v>
      </c>
      <c r="T289" s="69">
        <v>14.4</v>
      </c>
      <c r="U289" s="69">
        <v>14.4</v>
      </c>
      <c r="V289" s="69">
        <v>14.4</v>
      </c>
      <c r="W289" s="69">
        <v>14.4</v>
      </c>
      <c r="X289">
        <v>14.4</v>
      </c>
      <c r="Y289">
        <v>14.4</v>
      </c>
      <c r="Z289">
        <v>14.4</v>
      </c>
      <c r="AA289">
        <v>14.4</v>
      </c>
      <c r="AB289">
        <v>14.4</v>
      </c>
      <c r="AC289">
        <v>14.4</v>
      </c>
      <c r="AD289" s="77">
        <v>13.5</v>
      </c>
      <c r="AE289">
        <v>13.5</v>
      </c>
      <c r="AF289">
        <v>13.5</v>
      </c>
      <c r="AG289">
        <v>13.5</v>
      </c>
      <c r="AH289">
        <v>13.5</v>
      </c>
      <c r="AI289">
        <v>13.5</v>
      </c>
      <c r="AJ289">
        <v>13.5</v>
      </c>
      <c r="AK289">
        <v>13.5</v>
      </c>
      <c r="AL289">
        <v>13.5</v>
      </c>
      <c r="AM289">
        <v>13.5</v>
      </c>
      <c r="AN289">
        <v>13.5</v>
      </c>
      <c r="AO289">
        <v>13.5</v>
      </c>
      <c r="AP289">
        <v>13.5</v>
      </c>
      <c r="AQ289">
        <v>13.5</v>
      </c>
      <c r="AR289">
        <v>13.5</v>
      </c>
      <c r="AS289">
        <v>13.5</v>
      </c>
      <c r="AT289">
        <v>13.5</v>
      </c>
      <c r="AU289">
        <v>13.5</v>
      </c>
      <c r="AV289">
        <v>13.5</v>
      </c>
      <c r="AW289">
        <v>13.5</v>
      </c>
      <c r="AX289">
        <v>13.5</v>
      </c>
      <c r="AY289">
        <v>13.5</v>
      </c>
      <c r="AZ289">
        <v>13.5</v>
      </c>
      <c r="BA289">
        <v>13.5</v>
      </c>
      <c r="BB289">
        <v>13.5</v>
      </c>
      <c r="BC289">
        <v>13.5</v>
      </c>
      <c r="BD289">
        <v>13.5</v>
      </c>
      <c r="BE289">
        <v>13.5</v>
      </c>
      <c r="BF289">
        <v>13.5</v>
      </c>
      <c r="BG289">
        <v>13.5</v>
      </c>
      <c r="BH289">
        <v>13.5</v>
      </c>
      <c r="BI289">
        <v>13.5</v>
      </c>
      <c r="BJ289">
        <v>13.5</v>
      </c>
      <c r="BK289">
        <v>13.5</v>
      </c>
      <c r="BL289">
        <v>13.5</v>
      </c>
      <c r="BM289">
        <v>13.5</v>
      </c>
      <c r="BN289">
        <v>13.5</v>
      </c>
      <c r="BO289">
        <v>13.5</v>
      </c>
      <c r="BP289">
        <v>13.5</v>
      </c>
      <c r="BQ289">
        <v>13.5</v>
      </c>
      <c r="BR289">
        <v>13.5</v>
      </c>
      <c r="BS289">
        <v>13.5</v>
      </c>
      <c r="BT289" s="8">
        <v>14.6</v>
      </c>
      <c r="BU289">
        <v>14.6</v>
      </c>
      <c r="BV289">
        <v>14.6</v>
      </c>
      <c r="BW289">
        <v>14.6</v>
      </c>
      <c r="BX289">
        <v>14.6</v>
      </c>
      <c r="BY289">
        <v>14.6</v>
      </c>
      <c r="BZ289">
        <v>14.6</v>
      </c>
      <c r="CA289">
        <v>14.6</v>
      </c>
      <c r="CB289">
        <v>14.6</v>
      </c>
      <c r="CC289">
        <v>14.6</v>
      </c>
      <c r="CD289">
        <v>14.6</v>
      </c>
      <c r="CE289">
        <v>14.6</v>
      </c>
    </row>
    <row r="290" spans="1:83" ht="12.75">
      <c r="A290" s="68" t="s">
        <v>448</v>
      </c>
      <c r="B290" s="69" t="s">
        <v>449</v>
      </c>
      <c r="C290" s="69">
        <v>13.7</v>
      </c>
      <c r="D290" s="69">
        <v>13.7</v>
      </c>
      <c r="E290" s="69">
        <v>13.7</v>
      </c>
      <c r="F290" s="69">
        <v>13.7</v>
      </c>
      <c r="G290" s="69">
        <v>13.7</v>
      </c>
      <c r="H290" s="69">
        <v>13.7</v>
      </c>
      <c r="I290" s="69">
        <v>13.7</v>
      </c>
      <c r="J290" s="69">
        <v>13.7</v>
      </c>
      <c r="K290" s="69">
        <v>13.7</v>
      </c>
      <c r="L290" s="69">
        <v>13.7</v>
      </c>
      <c r="M290" s="69">
        <v>13.7</v>
      </c>
      <c r="N290" s="69">
        <v>13.7</v>
      </c>
      <c r="O290" s="69">
        <v>13.7</v>
      </c>
      <c r="P290" s="69">
        <v>13.7</v>
      </c>
      <c r="Q290" s="69">
        <v>13.7</v>
      </c>
      <c r="R290" s="70">
        <v>14.4</v>
      </c>
      <c r="S290" s="69">
        <v>14.4</v>
      </c>
      <c r="T290" s="69">
        <v>14.4</v>
      </c>
      <c r="U290" s="69">
        <v>14.4</v>
      </c>
      <c r="V290" s="69">
        <v>14.4</v>
      </c>
      <c r="W290" s="69">
        <v>14.4</v>
      </c>
      <c r="X290">
        <v>14.4</v>
      </c>
      <c r="Y290">
        <v>14.4</v>
      </c>
      <c r="Z290">
        <v>14.4</v>
      </c>
      <c r="AA290">
        <v>14.4</v>
      </c>
      <c r="AB290">
        <v>14.4</v>
      </c>
      <c r="AC290">
        <v>14.4</v>
      </c>
      <c r="AD290" s="77">
        <v>13.5</v>
      </c>
      <c r="AE290">
        <v>13.5</v>
      </c>
      <c r="AF290">
        <v>13.5</v>
      </c>
      <c r="AG290">
        <v>13.5</v>
      </c>
      <c r="AH290">
        <v>13.5</v>
      </c>
      <c r="AI290">
        <v>13.5</v>
      </c>
      <c r="AJ290">
        <v>13.5</v>
      </c>
      <c r="AK290">
        <v>13.5</v>
      </c>
      <c r="AL290">
        <v>13.5</v>
      </c>
      <c r="AM290">
        <v>13.5</v>
      </c>
      <c r="AN290">
        <v>13.5</v>
      </c>
      <c r="AO290">
        <v>13.5</v>
      </c>
      <c r="AP290">
        <v>13.5</v>
      </c>
      <c r="AQ290">
        <v>13.5</v>
      </c>
      <c r="AR290">
        <v>13.5</v>
      </c>
      <c r="AS290">
        <v>13.5</v>
      </c>
      <c r="AT290">
        <v>13.5</v>
      </c>
      <c r="AU290">
        <v>13.5</v>
      </c>
      <c r="AV290">
        <v>13.5</v>
      </c>
      <c r="AW290">
        <v>13.5</v>
      </c>
      <c r="AX290">
        <v>13.5</v>
      </c>
      <c r="AY290">
        <v>13.5</v>
      </c>
      <c r="AZ290">
        <v>13.5</v>
      </c>
      <c r="BA290">
        <v>13.5</v>
      </c>
      <c r="BB290">
        <v>13.5</v>
      </c>
      <c r="BC290">
        <v>13.5</v>
      </c>
      <c r="BD290">
        <v>13.5</v>
      </c>
      <c r="BE290">
        <v>13.5</v>
      </c>
      <c r="BF290">
        <v>13.5</v>
      </c>
      <c r="BG290">
        <v>13.5</v>
      </c>
      <c r="BH290">
        <v>13.5</v>
      </c>
      <c r="BI290">
        <v>13.5</v>
      </c>
      <c r="BJ290">
        <v>13.5</v>
      </c>
      <c r="BK290">
        <v>13.5</v>
      </c>
      <c r="BL290">
        <v>13.5</v>
      </c>
      <c r="BM290">
        <v>13.5</v>
      </c>
      <c r="BN290">
        <v>13.5</v>
      </c>
      <c r="BO290">
        <v>13.5</v>
      </c>
      <c r="BP290">
        <v>13.5</v>
      </c>
      <c r="BQ290">
        <v>13.5</v>
      </c>
      <c r="BR290">
        <v>13.5</v>
      </c>
      <c r="BS290">
        <v>13.5</v>
      </c>
      <c r="BT290" s="8">
        <v>14.6</v>
      </c>
      <c r="BU290">
        <v>14.6</v>
      </c>
      <c r="BV290">
        <v>14.6</v>
      </c>
      <c r="BW290">
        <v>14.6</v>
      </c>
      <c r="BX290">
        <v>14.6</v>
      </c>
      <c r="BY290">
        <v>14.6</v>
      </c>
      <c r="BZ290">
        <v>14.6</v>
      </c>
      <c r="CA290">
        <v>14.6</v>
      </c>
      <c r="CB290">
        <v>14.6</v>
      </c>
      <c r="CC290">
        <v>14.6</v>
      </c>
      <c r="CD290">
        <v>14.6</v>
      </c>
      <c r="CE290">
        <v>14.6</v>
      </c>
    </row>
    <row r="291" spans="1:84" ht="12.75">
      <c r="A291" s="7" t="s">
        <v>624</v>
      </c>
      <c r="B291" s="8" t="s">
        <v>1007</v>
      </c>
      <c r="C291" s="8">
        <v>13.5</v>
      </c>
      <c r="D291" s="8">
        <v>13.5</v>
      </c>
      <c r="E291" s="8">
        <v>13.5</v>
      </c>
      <c r="F291" s="8">
        <v>13.5</v>
      </c>
      <c r="G291" s="8">
        <v>13.5</v>
      </c>
      <c r="H291" s="8">
        <v>13.5</v>
      </c>
      <c r="I291" s="8">
        <v>13.5</v>
      </c>
      <c r="J291" s="8">
        <v>13.5</v>
      </c>
      <c r="K291" s="8">
        <v>13.5</v>
      </c>
      <c r="L291" s="8">
        <v>13.5</v>
      </c>
      <c r="M291" s="8">
        <v>13.5</v>
      </c>
      <c r="N291" s="8">
        <v>13.5</v>
      </c>
      <c r="O291" s="8">
        <v>13.5</v>
      </c>
      <c r="P291" s="8">
        <v>13.5</v>
      </c>
      <c r="Q291" s="8">
        <v>13.5</v>
      </c>
      <c r="R291" s="8">
        <v>13.5</v>
      </c>
      <c r="S291" s="64">
        <v>13.2</v>
      </c>
      <c r="T291" s="8">
        <v>13.2</v>
      </c>
      <c r="U291" s="8">
        <v>13.2</v>
      </c>
      <c r="V291" s="8">
        <v>13.2</v>
      </c>
      <c r="W291" s="8">
        <v>13.2</v>
      </c>
      <c r="X291">
        <v>13.2</v>
      </c>
      <c r="Y291">
        <v>13.2</v>
      </c>
      <c r="Z291">
        <v>13.2</v>
      </c>
      <c r="AA291">
        <v>13.2</v>
      </c>
      <c r="AB291">
        <v>13.2</v>
      </c>
      <c r="AC291">
        <v>13.2</v>
      </c>
      <c r="AD291" s="81">
        <v>12.2</v>
      </c>
      <c r="AE291">
        <v>12.2</v>
      </c>
      <c r="AF291">
        <v>12.2</v>
      </c>
      <c r="AG291">
        <v>12.2</v>
      </c>
      <c r="AH291">
        <v>12.2</v>
      </c>
      <c r="AI291">
        <v>12.2</v>
      </c>
      <c r="AJ291">
        <v>12.2</v>
      </c>
      <c r="AK291">
        <v>12.2</v>
      </c>
      <c r="AL291">
        <v>12.2</v>
      </c>
      <c r="AM291">
        <v>12.2</v>
      </c>
      <c r="AN291">
        <v>12.2</v>
      </c>
      <c r="AO291">
        <v>12.2</v>
      </c>
      <c r="AP291">
        <v>12.2</v>
      </c>
      <c r="AQ291">
        <v>12.2</v>
      </c>
      <c r="AR291">
        <v>12.2</v>
      </c>
      <c r="AS291">
        <v>12.2</v>
      </c>
      <c r="AT291">
        <v>12.2</v>
      </c>
      <c r="AU291">
        <v>12.2</v>
      </c>
      <c r="AV291" s="77">
        <v>12.7</v>
      </c>
      <c r="AW291">
        <v>12.7</v>
      </c>
      <c r="AX291">
        <v>12.7</v>
      </c>
      <c r="AY291">
        <v>12.7</v>
      </c>
      <c r="AZ291">
        <v>12.7</v>
      </c>
      <c r="BA291">
        <v>12.7</v>
      </c>
      <c r="BB291">
        <v>12.7</v>
      </c>
      <c r="BC291" s="81">
        <v>12.6</v>
      </c>
      <c r="BD291">
        <v>12.6</v>
      </c>
      <c r="BE291">
        <v>12.6</v>
      </c>
      <c r="BF291">
        <v>12.6</v>
      </c>
      <c r="BG291">
        <v>12.6</v>
      </c>
      <c r="BH291">
        <v>12.6</v>
      </c>
      <c r="BI291">
        <v>12.6</v>
      </c>
      <c r="BJ291">
        <v>12.6</v>
      </c>
      <c r="BK291">
        <v>12.6</v>
      </c>
      <c r="BL291">
        <v>12.6</v>
      </c>
      <c r="BM291">
        <v>12.6</v>
      </c>
      <c r="BN291">
        <v>12.6</v>
      </c>
      <c r="BO291">
        <v>12.6</v>
      </c>
      <c r="BP291" s="77">
        <v>13.9</v>
      </c>
      <c r="BQ291">
        <v>13.9</v>
      </c>
      <c r="BR291">
        <v>13.9</v>
      </c>
      <c r="BS291">
        <v>13.9</v>
      </c>
      <c r="BT291" s="8">
        <v>14.6</v>
      </c>
      <c r="BU291">
        <v>14.6</v>
      </c>
      <c r="BV291">
        <v>14.6</v>
      </c>
      <c r="BW291">
        <v>14.6</v>
      </c>
      <c r="BX291">
        <v>14.6</v>
      </c>
      <c r="BY291">
        <v>14.6</v>
      </c>
      <c r="BZ291">
        <v>14.6</v>
      </c>
      <c r="CA291">
        <v>14.6</v>
      </c>
      <c r="CB291">
        <v>14.6</v>
      </c>
      <c r="CC291">
        <v>14.6</v>
      </c>
      <c r="CD291">
        <v>14.6</v>
      </c>
      <c r="CE291">
        <v>14.6</v>
      </c>
      <c r="CF291" t="s">
        <v>783</v>
      </c>
    </row>
    <row r="292" spans="1:83" ht="12.75">
      <c r="A292" s="68" t="s">
        <v>450</v>
      </c>
      <c r="B292" s="69" t="s">
        <v>451</v>
      </c>
      <c r="C292" s="69">
        <v>14.4</v>
      </c>
      <c r="D292" s="69">
        <v>14.4</v>
      </c>
      <c r="E292" s="69">
        <v>14.4</v>
      </c>
      <c r="F292" s="69">
        <v>14.4</v>
      </c>
      <c r="G292" s="69">
        <v>14.4</v>
      </c>
      <c r="H292" s="69">
        <v>14.4</v>
      </c>
      <c r="I292" s="69">
        <v>14.4</v>
      </c>
      <c r="J292" s="69">
        <v>14.4</v>
      </c>
      <c r="K292" s="69">
        <v>14.4</v>
      </c>
      <c r="L292" s="69">
        <v>14.4</v>
      </c>
      <c r="M292" s="69">
        <v>14.4</v>
      </c>
      <c r="N292" s="69">
        <v>14.4</v>
      </c>
      <c r="O292" s="69">
        <v>14.4</v>
      </c>
      <c r="P292" s="69">
        <v>14.4</v>
      </c>
      <c r="Q292" s="69">
        <v>14.4</v>
      </c>
      <c r="R292" s="69">
        <v>14.4</v>
      </c>
      <c r="S292" s="69">
        <v>14.4</v>
      </c>
      <c r="T292" s="69">
        <v>14.4</v>
      </c>
      <c r="U292" s="69">
        <v>14.4</v>
      </c>
      <c r="V292" s="69">
        <v>14.4</v>
      </c>
      <c r="W292" s="69">
        <v>14.4</v>
      </c>
      <c r="X292">
        <v>14.4</v>
      </c>
      <c r="Y292">
        <v>14.4</v>
      </c>
      <c r="Z292">
        <v>14.4</v>
      </c>
      <c r="AA292">
        <v>14.4</v>
      </c>
      <c r="AB292">
        <v>14.4</v>
      </c>
      <c r="AC292">
        <v>14.4</v>
      </c>
      <c r="AD292" s="77">
        <v>13.5</v>
      </c>
      <c r="AE292">
        <v>13.5</v>
      </c>
      <c r="AF292">
        <v>13.5</v>
      </c>
      <c r="AG292" s="77">
        <v>13.2</v>
      </c>
      <c r="AH292">
        <v>13.2</v>
      </c>
      <c r="AI292">
        <v>13.2</v>
      </c>
      <c r="AJ292">
        <v>13.2</v>
      </c>
      <c r="AK292">
        <v>13.2</v>
      </c>
      <c r="AL292">
        <v>13.2</v>
      </c>
      <c r="AM292">
        <v>13.2</v>
      </c>
      <c r="AN292">
        <v>13.2</v>
      </c>
      <c r="AO292">
        <v>13.2</v>
      </c>
      <c r="AP292">
        <v>13.2</v>
      </c>
      <c r="AQ292">
        <v>13.2</v>
      </c>
      <c r="AR292">
        <v>13.2</v>
      </c>
      <c r="AS292">
        <v>13.2</v>
      </c>
      <c r="AT292">
        <v>13.2</v>
      </c>
      <c r="AU292">
        <v>13.2</v>
      </c>
      <c r="AV292">
        <v>13.2</v>
      </c>
      <c r="AW292">
        <v>13.2</v>
      </c>
      <c r="AX292" s="77">
        <v>13.8</v>
      </c>
      <c r="AY292">
        <v>13.8</v>
      </c>
      <c r="AZ292">
        <v>13.8</v>
      </c>
      <c r="BA292">
        <v>13.8</v>
      </c>
      <c r="BB292">
        <v>13.8</v>
      </c>
      <c r="BC292">
        <v>13.8</v>
      </c>
      <c r="BD292">
        <v>13.8</v>
      </c>
      <c r="BE292">
        <v>13.8</v>
      </c>
      <c r="BF292">
        <v>13.8</v>
      </c>
      <c r="BG292">
        <v>13.8</v>
      </c>
      <c r="BH292">
        <v>13.8</v>
      </c>
      <c r="BI292">
        <v>13.8</v>
      </c>
      <c r="BJ292">
        <v>13.8</v>
      </c>
      <c r="BK292">
        <v>13.8</v>
      </c>
      <c r="BL292">
        <v>13.8</v>
      </c>
      <c r="BM292">
        <v>13.8</v>
      </c>
      <c r="BN292">
        <v>13.8</v>
      </c>
      <c r="BO292">
        <v>13.8</v>
      </c>
      <c r="BP292">
        <v>13.8</v>
      </c>
      <c r="BQ292">
        <v>13.8</v>
      </c>
      <c r="BR292">
        <v>13.8</v>
      </c>
      <c r="BS292">
        <v>13.8</v>
      </c>
      <c r="BT292" s="8">
        <v>14.6</v>
      </c>
      <c r="BU292">
        <v>14.6</v>
      </c>
      <c r="BV292">
        <v>14.6</v>
      </c>
      <c r="BW292">
        <v>14.6</v>
      </c>
      <c r="BX292">
        <v>14.6</v>
      </c>
      <c r="BY292">
        <v>14.6</v>
      </c>
      <c r="BZ292">
        <v>14.6</v>
      </c>
      <c r="CA292">
        <v>14.6</v>
      </c>
      <c r="CB292">
        <v>14.6</v>
      </c>
      <c r="CC292">
        <v>14.6</v>
      </c>
      <c r="CD292">
        <v>14.6</v>
      </c>
      <c r="CE292">
        <v>14.6</v>
      </c>
    </row>
    <row r="293" spans="1:85" ht="12.75">
      <c r="A293" s="7" t="s">
        <v>452</v>
      </c>
      <c r="B293" s="8" t="s">
        <v>453</v>
      </c>
      <c r="C293" s="8">
        <v>13</v>
      </c>
      <c r="D293" s="8">
        <v>13</v>
      </c>
      <c r="E293" s="8">
        <v>13</v>
      </c>
      <c r="F293" s="8">
        <v>13</v>
      </c>
      <c r="G293" s="8">
        <v>13</v>
      </c>
      <c r="H293" s="8">
        <v>13</v>
      </c>
      <c r="I293" s="8">
        <v>13</v>
      </c>
      <c r="J293" s="8">
        <v>13</v>
      </c>
      <c r="K293" s="8">
        <v>13</v>
      </c>
      <c r="L293" s="8">
        <v>13</v>
      </c>
      <c r="M293" s="8">
        <v>13</v>
      </c>
      <c r="N293" s="8">
        <v>13</v>
      </c>
      <c r="O293" s="64">
        <v>13.9</v>
      </c>
      <c r="P293" s="8">
        <v>13.9</v>
      </c>
      <c r="Q293" s="8">
        <v>13.9</v>
      </c>
      <c r="R293" s="8">
        <v>13.9</v>
      </c>
      <c r="S293" s="8">
        <v>13.9</v>
      </c>
      <c r="T293" s="8">
        <v>13.9</v>
      </c>
      <c r="U293" s="8">
        <v>13.9</v>
      </c>
      <c r="V293" s="8">
        <v>13.9</v>
      </c>
      <c r="W293" s="8">
        <v>13.9</v>
      </c>
      <c r="X293">
        <v>13.9</v>
      </c>
      <c r="Y293">
        <v>13.9</v>
      </c>
      <c r="Z293">
        <v>13.9</v>
      </c>
      <c r="AA293">
        <v>13.9</v>
      </c>
      <c r="AB293">
        <v>13.9</v>
      </c>
      <c r="AC293">
        <v>13.9</v>
      </c>
      <c r="AD293" s="77">
        <v>13</v>
      </c>
      <c r="AE293">
        <v>13</v>
      </c>
      <c r="AF293">
        <v>13</v>
      </c>
      <c r="AG293">
        <v>13</v>
      </c>
      <c r="AH293">
        <v>13</v>
      </c>
      <c r="AI293">
        <v>13</v>
      </c>
      <c r="AJ293">
        <v>13</v>
      </c>
      <c r="AK293">
        <v>13</v>
      </c>
      <c r="AL293">
        <v>13</v>
      </c>
      <c r="AM293">
        <v>13</v>
      </c>
      <c r="AN293">
        <v>13</v>
      </c>
      <c r="AO293">
        <v>13</v>
      </c>
      <c r="AP293" s="77">
        <v>13.6</v>
      </c>
      <c r="AQ293">
        <v>13.6</v>
      </c>
      <c r="AR293">
        <v>13.6</v>
      </c>
      <c r="AS293">
        <v>13.6</v>
      </c>
      <c r="AT293">
        <v>13.6</v>
      </c>
      <c r="AU293">
        <v>13.6</v>
      </c>
      <c r="AV293" s="77">
        <v>14.6</v>
      </c>
      <c r="AW293">
        <v>14.6</v>
      </c>
      <c r="AX293">
        <v>14.6</v>
      </c>
      <c r="AY293">
        <v>14.6</v>
      </c>
      <c r="AZ293">
        <v>14.6</v>
      </c>
      <c r="BA293">
        <v>14.6</v>
      </c>
      <c r="BB293">
        <v>14.6</v>
      </c>
      <c r="BC293">
        <v>14.6</v>
      </c>
      <c r="BD293">
        <v>14.6</v>
      </c>
      <c r="BE293">
        <v>14.6</v>
      </c>
      <c r="BF293">
        <v>14.6</v>
      </c>
      <c r="BG293">
        <v>14.6</v>
      </c>
      <c r="BH293" s="77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  <c r="BT293" s="8">
        <v>0</v>
      </c>
      <c r="BU293">
        <v>0</v>
      </c>
      <c r="BV293">
        <v>0</v>
      </c>
      <c r="BW293">
        <v>0</v>
      </c>
      <c r="BX293">
        <v>0</v>
      </c>
      <c r="BY293">
        <v>0</v>
      </c>
      <c r="BZ293">
        <v>0</v>
      </c>
      <c r="CA293">
        <v>0</v>
      </c>
      <c r="CB293">
        <v>0</v>
      </c>
      <c r="CC293">
        <v>0</v>
      </c>
      <c r="CD293">
        <v>0</v>
      </c>
      <c r="CE293">
        <v>0</v>
      </c>
      <c r="CF293" t="s">
        <v>780</v>
      </c>
      <c r="CG293" t="s">
        <v>993</v>
      </c>
    </row>
    <row r="294" spans="1:85" ht="12.75">
      <c r="A294" s="68" t="s">
        <v>224</v>
      </c>
      <c r="B294" s="69" t="s">
        <v>817</v>
      </c>
      <c r="C294" s="69">
        <v>13.4</v>
      </c>
      <c r="D294" s="69">
        <v>13.4</v>
      </c>
      <c r="E294" s="69">
        <v>13.4</v>
      </c>
      <c r="F294" s="69">
        <v>13.4</v>
      </c>
      <c r="G294" s="69">
        <v>13.4</v>
      </c>
      <c r="H294" s="69">
        <v>13.4</v>
      </c>
      <c r="I294" s="69">
        <v>13.4</v>
      </c>
      <c r="J294" s="69">
        <v>13.4</v>
      </c>
      <c r="K294" s="69">
        <v>13.4</v>
      </c>
      <c r="L294" s="70">
        <v>0</v>
      </c>
      <c r="M294" s="69">
        <v>0</v>
      </c>
      <c r="N294" s="69">
        <v>0</v>
      </c>
      <c r="O294" s="69">
        <v>0</v>
      </c>
      <c r="P294" s="69">
        <v>0</v>
      </c>
      <c r="Q294" s="69">
        <v>0</v>
      </c>
      <c r="R294" s="69">
        <v>0</v>
      </c>
      <c r="S294" s="69">
        <v>0</v>
      </c>
      <c r="T294" s="69">
        <v>0</v>
      </c>
      <c r="U294" s="69">
        <v>0</v>
      </c>
      <c r="V294" s="69">
        <v>0</v>
      </c>
      <c r="W294" s="69">
        <v>0</v>
      </c>
      <c r="X294" s="69">
        <v>0</v>
      </c>
      <c r="Y294" s="69">
        <v>0</v>
      </c>
      <c r="Z294" s="69">
        <v>0</v>
      </c>
      <c r="AA294" s="69">
        <v>0</v>
      </c>
      <c r="AB294" s="69">
        <v>0</v>
      </c>
      <c r="AC294" s="69">
        <v>0</v>
      </c>
      <c r="AD294" s="69">
        <v>0</v>
      </c>
      <c r="AE294" s="69">
        <v>0</v>
      </c>
      <c r="AF294" s="69">
        <v>0</v>
      </c>
      <c r="AG294" s="69">
        <v>0</v>
      </c>
      <c r="AH294" s="69">
        <v>0</v>
      </c>
      <c r="AI294" s="69">
        <v>0</v>
      </c>
      <c r="AJ294" s="69">
        <v>0</v>
      </c>
      <c r="AK294" s="69">
        <v>0</v>
      </c>
      <c r="AL294" s="69">
        <v>0</v>
      </c>
      <c r="AM294" s="69">
        <v>0</v>
      </c>
      <c r="AN294" s="69">
        <v>0</v>
      </c>
      <c r="AO294" s="69">
        <v>0</v>
      </c>
      <c r="AP294" s="69">
        <v>0</v>
      </c>
      <c r="AQ294" s="69">
        <v>0</v>
      </c>
      <c r="AR294" s="69">
        <v>0</v>
      </c>
      <c r="AS294" s="69">
        <v>0</v>
      </c>
      <c r="AT294" s="69">
        <v>0</v>
      </c>
      <c r="AU294" s="69">
        <v>0</v>
      </c>
      <c r="AV294" s="69">
        <v>0</v>
      </c>
      <c r="AW294" s="69">
        <v>0</v>
      </c>
      <c r="AX294" s="69">
        <v>0</v>
      </c>
      <c r="AY294" s="69">
        <v>0</v>
      </c>
      <c r="AZ294" s="69">
        <v>0</v>
      </c>
      <c r="BA294" s="69">
        <v>0</v>
      </c>
      <c r="BB294" s="69">
        <v>0</v>
      </c>
      <c r="BC294" s="69">
        <v>0</v>
      </c>
      <c r="BD294" s="69">
        <v>0</v>
      </c>
      <c r="BE294" s="69">
        <v>0</v>
      </c>
      <c r="BF294" s="69">
        <v>0</v>
      </c>
      <c r="BG294" s="69">
        <v>0</v>
      </c>
      <c r="BH294" s="69">
        <v>0</v>
      </c>
      <c r="BI294" s="69">
        <v>0</v>
      </c>
      <c r="BJ294" s="69">
        <v>0</v>
      </c>
      <c r="BK294" s="69">
        <v>0</v>
      </c>
      <c r="BL294" s="69">
        <v>0</v>
      </c>
      <c r="BM294" s="69">
        <v>0</v>
      </c>
      <c r="BN294" s="69">
        <v>0</v>
      </c>
      <c r="BO294" s="69">
        <v>0</v>
      </c>
      <c r="BP294" s="69">
        <v>0</v>
      </c>
      <c r="BQ294" s="69">
        <v>0</v>
      </c>
      <c r="BR294" s="69">
        <v>0</v>
      </c>
      <c r="BS294" s="69">
        <v>0</v>
      </c>
      <c r="BT294" s="8">
        <v>0</v>
      </c>
      <c r="BU294" s="69">
        <v>0</v>
      </c>
      <c r="BV294" s="69">
        <v>0</v>
      </c>
      <c r="BW294" s="69">
        <v>0</v>
      </c>
      <c r="BX294" s="69">
        <v>0</v>
      </c>
      <c r="BY294" s="69">
        <v>0</v>
      </c>
      <c r="BZ294" s="69">
        <v>0</v>
      </c>
      <c r="CA294" s="69">
        <v>0</v>
      </c>
      <c r="CB294" s="69">
        <v>0</v>
      </c>
      <c r="CC294" s="69">
        <v>0</v>
      </c>
      <c r="CD294" s="69">
        <v>0</v>
      </c>
      <c r="CE294" s="69">
        <v>0</v>
      </c>
      <c r="CF294" t="s">
        <v>780</v>
      </c>
      <c r="CG294" t="s">
        <v>845</v>
      </c>
    </row>
    <row r="295" spans="1:85" ht="12.75">
      <c r="A295" s="68" t="s">
        <v>225</v>
      </c>
      <c r="B295" s="69" t="s">
        <v>818</v>
      </c>
      <c r="C295" s="69">
        <v>13.4</v>
      </c>
      <c r="D295" s="69">
        <v>13.4</v>
      </c>
      <c r="E295" s="69">
        <v>13.4</v>
      </c>
      <c r="F295" s="69">
        <v>13.4</v>
      </c>
      <c r="G295" s="69">
        <v>13.4</v>
      </c>
      <c r="H295" s="69">
        <v>13.4</v>
      </c>
      <c r="I295" s="69">
        <v>13.4</v>
      </c>
      <c r="J295" s="69">
        <v>13.4</v>
      </c>
      <c r="K295" s="69">
        <v>13.4</v>
      </c>
      <c r="L295" s="70">
        <v>0</v>
      </c>
      <c r="M295" s="69">
        <v>0</v>
      </c>
      <c r="N295" s="69">
        <v>0</v>
      </c>
      <c r="O295" s="69">
        <v>0</v>
      </c>
      <c r="P295" s="69">
        <v>0</v>
      </c>
      <c r="Q295" s="69">
        <v>0</v>
      </c>
      <c r="R295" s="69">
        <v>0</v>
      </c>
      <c r="S295" s="69">
        <v>0</v>
      </c>
      <c r="T295" s="69">
        <v>0</v>
      </c>
      <c r="U295" s="69">
        <v>0</v>
      </c>
      <c r="V295" s="69">
        <v>0</v>
      </c>
      <c r="W295" s="69">
        <v>0</v>
      </c>
      <c r="X295" s="69">
        <v>0</v>
      </c>
      <c r="Y295" s="69">
        <v>0</v>
      </c>
      <c r="Z295" s="69">
        <v>0</v>
      </c>
      <c r="AA295" s="69">
        <v>0</v>
      </c>
      <c r="AB295" s="69">
        <v>0</v>
      </c>
      <c r="AC295" s="69">
        <v>0</v>
      </c>
      <c r="AD295" s="69">
        <v>0</v>
      </c>
      <c r="AE295" s="69">
        <v>0</v>
      </c>
      <c r="AF295" s="69">
        <v>0</v>
      </c>
      <c r="AG295" s="69">
        <v>0</v>
      </c>
      <c r="AH295" s="69">
        <v>0</v>
      </c>
      <c r="AI295" s="69">
        <v>0</v>
      </c>
      <c r="AJ295" s="69">
        <v>0</v>
      </c>
      <c r="AK295" s="69">
        <v>0</v>
      </c>
      <c r="AL295" s="69">
        <v>0</v>
      </c>
      <c r="AM295" s="69">
        <v>0</v>
      </c>
      <c r="AN295" s="69">
        <v>0</v>
      </c>
      <c r="AO295" s="69">
        <v>0</v>
      </c>
      <c r="AP295" s="69">
        <v>0</v>
      </c>
      <c r="AQ295" s="69">
        <v>0</v>
      </c>
      <c r="AR295" s="69">
        <v>0</v>
      </c>
      <c r="AS295" s="69">
        <v>0</v>
      </c>
      <c r="AT295" s="69">
        <v>0</v>
      </c>
      <c r="AU295" s="69">
        <v>0</v>
      </c>
      <c r="AV295" s="69">
        <v>0</v>
      </c>
      <c r="AW295" s="69">
        <v>0</v>
      </c>
      <c r="AX295" s="69">
        <v>0</v>
      </c>
      <c r="AY295" s="69">
        <v>0</v>
      </c>
      <c r="AZ295" s="69">
        <v>0</v>
      </c>
      <c r="BA295" s="69">
        <v>0</v>
      </c>
      <c r="BB295" s="69">
        <v>0</v>
      </c>
      <c r="BC295" s="69">
        <v>0</v>
      </c>
      <c r="BD295" s="69">
        <v>0</v>
      </c>
      <c r="BE295" s="69">
        <v>0</v>
      </c>
      <c r="BF295" s="69">
        <v>0</v>
      </c>
      <c r="BG295" s="69">
        <v>0</v>
      </c>
      <c r="BH295" s="69">
        <v>0</v>
      </c>
      <c r="BI295" s="69">
        <v>0</v>
      </c>
      <c r="BJ295" s="69">
        <v>0</v>
      </c>
      <c r="BK295" s="69">
        <v>0</v>
      </c>
      <c r="BL295" s="69">
        <v>0</v>
      </c>
      <c r="BM295" s="69">
        <v>0</v>
      </c>
      <c r="BN295" s="69">
        <v>0</v>
      </c>
      <c r="BO295" s="69">
        <v>0</v>
      </c>
      <c r="BP295" s="69">
        <v>0</v>
      </c>
      <c r="BQ295" s="69">
        <v>0</v>
      </c>
      <c r="BR295" s="69">
        <v>0</v>
      </c>
      <c r="BS295" s="69">
        <v>0</v>
      </c>
      <c r="BT295" s="8">
        <v>0</v>
      </c>
      <c r="BU295" s="69">
        <v>0</v>
      </c>
      <c r="BV295" s="69">
        <v>0</v>
      </c>
      <c r="BW295" s="69">
        <v>0</v>
      </c>
      <c r="BX295" s="69">
        <v>0</v>
      </c>
      <c r="BY295" s="69">
        <v>0</v>
      </c>
      <c r="BZ295" s="69">
        <v>0</v>
      </c>
      <c r="CA295" s="69">
        <v>0</v>
      </c>
      <c r="CB295" s="69">
        <v>0</v>
      </c>
      <c r="CC295" s="69">
        <v>0</v>
      </c>
      <c r="CD295" s="69">
        <v>0</v>
      </c>
      <c r="CE295" s="69">
        <v>0</v>
      </c>
      <c r="CF295" t="s">
        <v>780</v>
      </c>
      <c r="CG295" t="s">
        <v>846</v>
      </c>
    </row>
    <row r="296" spans="1:85" ht="12.75">
      <c r="A296" s="68" t="s">
        <v>457</v>
      </c>
      <c r="B296" s="69" t="s">
        <v>458</v>
      </c>
      <c r="C296" s="69">
        <v>13.8</v>
      </c>
      <c r="D296" s="69">
        <v>13.8</v>
      </c>
      <c r="E296" s="69">
        <v>13.8</v>
      </c>
      <c r="F296" s="69">
        <v>13.8</v>
      </c>
      <c r="G296" s="69">
        <v>13.8</v>
      </c>
      <c r="H296" s="69">
        <v>13.8</v>
      </c>
      <c r="I296" s="69">
        <v>13.8</v>
      </c>
      <c r="J296" s="69">
        <v>13.8</v>
      </c>
      <c r="K296" s="69">
        <v>13.8</v>
      </c>
      <c r="L296" s="70">
        <v>14.28</v>
      </c>
      <c r="M296" s="69">
        <v>14.28</v>
      </c>
      <c r="N296" s="69">
        <v>14.28</v>
      </c>
      <c r="O296" s="69">
        <v>14.28</v>
      </c>
      <c r="P296" s="69">
        <v>14.28</v>
      </c>
      <c r="Q296" s="69">
        <v>14.28</v>
      </c>
      <c r="R296" s="69">
        <v>14.28</v>
      </c>
      <c r="S296" s="69">
        <v>14.28</v>
      </c>
      <c r="T296" s="69">
        <v>14.28</v>
      </c>
      <c r="U296" s="69">
        <v>14.28</v>
      </c>
      <c r="V296" s="69">
        <v>14.28</v>
      </c>
      <c r="W296" s="69">
        <v>14.28</v>
      </c>
      <c r="X296">
        <v>14.28</v>
      </c>
      <c r="Y296">
        <v>14.28</v>
      </c>
      <c r="Z296">
        <v>14.28</v>
      </c>
      <c r="AA296">
        <v>14.28</v>
      </c>
      <c r="AB296">
        <v>14.28</v>
      </c>
      <c r="AC296">
        <v>14.28</v>
      </c>
      <c r="AD296" s="77">
        <v>13.38</v>
      </c>
      <c r="AE296">
        <v>13.38</v>
      </c>
      <c r="AF296">
        <v>13.38</v>
      </c>
      <c r="AG296">
        <v>13.38</v>
      </c>
      <c r="AH296">
        <v>13.38</v>
      </c>
      <c r="AI296">
        <v>13.38</v>
      </c>
      <c r="AJ296" s="77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 s="8">
        <v>0</v>
      </c>
      <c r="BU296">
        <v>0</v>
      </c>
      <c r="BV296">
        <v>0</v>
      </c>
      <c r="BW296">
        <v>0</v>
      </c>
      <c r="BX296">
        <v>0</v>
      </c>
      <c r="BY296">
        <v>0</v>
      </c>
      <c r="BZ296">
        <v>0</v>
      </c>
      <c r="CA296">
        <v>0</v>
      </c>
      <c r="CB296">
        <v>0</v>
      </c>
      <c r="CC296">
        <v>0</v>
      </c>
      <c r="CD296">
        <v>0</v>
      </c>
      <c r="CE296">
        <v>0</v>
      </c>
      <c r="CF296" t="s">
        <v>780</v>
      </c>
      <c r="CG296" t="s">
        <v>916</v>
      </c>
    </row>
    <row r="297" spans="1:83" ht="12.75">
      <c r="A297" s="68" t="s">
        <v>459</v>
      </c>
      <c r="B297" s="69" t="s">
        <v>460</v>
      </c>
      <c r="C297" s="69">
        <v>14.4</v>
      </c>
      <c r="D297" s="69">
        <v>14.4</v>
      </c>
      <c r="E297" s="69">
        <v>14.4</v>
      </c>
      <c r="F297" s="69">
        <v>14.4</v>
      </c>
      <c r="G297" s="69">
        <v>14.4</v>
      </c>
      <c r="H297" s="69">
        <v>14.4</v>
      </c>
      <c r="I297" s="69">
        <v>14.4</v>
      </c>
      <c r="J297" s="69">
        <v>14.4</v>
      </c>
      <c r="K297" s="69">
        <v>14.4</v>
      </c>
      <c r="L297" s="69">
        <v>14.4</v>
      </c>
      <c r="M297" s="69">
        <v>14.4</v>
      </c>
      <c r="N297" s="69">
        <v>14.4</v>
      </c>
      <c r="O297" s="69">
        <v>14.4</v>
      </c>
      <c r="P297" s="69">
        <v>14.4</v>
      </c>
      <c r="Q297" s="69">
        <v>14.4</v>
      </c>
      <c r="R297" s="69">
        <v>14.4</v>
      </c>
      <c r="S297" s="69">
        <v>14.4</v>
      </c>
      <c r="T297" s="69">
        <v>14.4</v>
      </c>
      <c r="U297" s="69">
        <v>14.4</v>
      </c>
      <c r="V297" s="69">
        <v>14.4</v>
      </c>
      <c r="W297" s="69">
        <v>14.4</v>
      </c>
      <c r="X297">
        <v>14.4</v>
      </c>
      <c r="Y297">
        <v>14.4</v>
      </c>
      <c r="Z297">
        <v>14.4</v>
      </c>
      <c r="AA297">
        <v>14.4</v>
      </c>
      <c r="AB297">
        <v>14.4</v>
      </c>
      <c r="AC297">
        <v>14.4</v>
      </c>
      <c r="AD297" s="81">
        <v>13.4</v>
      </c>
      <c r="AE297">
        <v>13.4</v>
      </c>
      <c r="AF297">
        <v>13.4</v>
      </c>
      <c r="AG297">
        <v>13.4</v>
      </c>
      <c r="AH297">
        <v>13.4</v>
      </c>
      <c r="AI297">
        <v>13.4</v>
      </c>
      <c r="AJ297">
        <v>13.4</v>
      </c>
      <c r="AK297">
        <v>13.4</v>
      </c>
      <c r="AL297">
        <v>13.4</v>
      </c>
      <c r="AM297">
        <v>13.4</v>
      </c>
      <c r="AN297">
        <v>13.4</v>
      </c>
      <c r="AO297">
        <v>13.4</v>
      </c>
      <c r="AP297">
        <v>13.4</v>
      </c>
      <c r="AQ297">
        <v>13.4</v>
      </c>
      <c r="AR297">
        <v>13.4</v>
      </c>
      <c r="AS297">
        <v>13.4</v>
      </c>
      <c r="AT297">
        <v>13.4</v>
      </c>
      <c r="AU297">
        <v>13.4</v>
      </c>
      <c r="AV297" s="77">
        <v>13.7</v>
      </c>
      <c r="AW297">
        <v>13.7</v>
      </c>
      <c r="AX297">
        <v>13.7</v>
      </c>
      <c r="AY297">
        <v>13.7</v>
      </c>
      <c r="AZ297">
        <v>13.7</v>
      </c>
      <c r="BA297">
        <v>13.7</v>
      </c>
      <c r="BB297">
        <v>13.7</v>
      </c>
      <c r="BC297">
        <v>13.7</v>
      </c>
      <c r="BD297">
        <v>13.7</v>
      </c>
      <c r="BE297">
        <v>13.7</v>
      </c>
      <c r="BF297">
        <v>13.7</v>
      </c>
      <c r="BG297">
        <v>13.7</v>
      </c>
      <c r="BH297">
        <v>13.7</v>
      </c>
      <c r="BI297">
        <v>13.7</v>
      </c>
      <c r="BJ297">
        <v>13.7</v>
      </c>
      <c r="BK297">
        <v>13.7</v>
      </c>
      <c r="BL297">
        <v>13.7</v>
      </c>
      <c r="BM297">
        <v>13.7</v>
      </c>
      <c r="BN297" s="77">
        <v>14.2</v>
      </c>
      <c r="BO297">
        <v>14.2</v>
      </c>
      <c r="BP297">
        <v>14.2</v>
      </c>
      <c r="BQ297">
        <v>14.2</v>
      </c>
      <c r="BR297">
        <v>14.2</v>
      </c>
      <c r="BS297">
        <v>14.2</v>
      </c>
      <c r="BT297" s="8">
        <v>14.6</v>
      </c>
      <c r="BU297">
        <v>14.6</v>
      </c>
      <c r="BV297">
        <v>14.6</v>
      </c>
      <c r="BW297">
        <v>14.6</v>
      </c>
      <c r="BX297">
        <v>14.6</v>
      </c>
      <c r="BY297">
        <v>14.6</v>
      </c>
      <c r="BZ297">
        <v>14.6</v>
      </c>
      <c r="CA297">
        <v>14.6</v>
      </c>
      <c r="CB297">
        <v>14.6</v>
      </c>
      <c r="CC297">
        <v>14.6</v>
      </c>
      <c r="CD297">
        <v>14.6</v>
      </c>
      <c r="CE297">
        <v>14.6</v>
      </c>
    </row>
    <row r="298" spans="1:83" ht="12.75">
      <c r="A298" s="68" t="s">
        <v>461</v>
      </c>
      <c r="B298" s="69" t="s">
        <v>462</v>
      </c>
      <c r="C298" s="69">
        <v>12.9</v>
      </c>
      <c r="D298" s="69">
        <v>12.9</v>
      </c>
      <c r="E298" s="69">
        <v>12.9</v>
      </c>
      <c r="F298" s="69">
        <v>12.9</v>
      </c>
      <c r="G298" s="69">
        <v>12.9</v>
      </c>
      <c r="H298" s="69">
        <v>12.9</v>
      </c>
      <c r="I298" s="69">
        <v>12.9</v>
      </c>
      <c r="J298" s="69">
        <v>12.9</v>
      </c>
      <c r="K298" s="69">
        <v>12.9</v>
      </c>
      <c r="L298" s="69">
        <v>12.9</v>
      </c>
      <c r="M298" s="69">
        <v>12.9</v>
      </c>
      <c r="N298" s="69">
        <v>12.9</v>
      </c>
      <c r="O298" s="69">
        <v>12.9</v>
      </c>
      <c r="P298" s="69">
        <v>12.9</v>
      </c>
      <c r="Q298" s="69">
        <v>12.9</v>
      </c>
      <c r="R298" s="70">
        <v>13.6</v>
      </c>
      <c r="S298" s="69">
        <v>13.6</v>
      </c>
      <c r="T298" s="69">
        <v>13.6</v>
      </c>
      <c r="U298" s="69">
        <v>13.6</v>
      </c>
      <c r="V298" s="69">
        <v>13.6</v>
      </c>
      <c r="W298" s="69">
        <v>13.6</v>
      </c>
      <c r="X298">
        <v>13.6</v>
      </c>
      <c r="Y298">
        <v>13.6</v>
      </c>
      <c r="Z298">
        <v>13.6</v>
      </c>
      <c r="AA298">
        <v>13.6</v>
      </c>
      <c r="AB298">
        <v>13.6</v>
      </c>
      <c r="AC298">
        <v>13.6</v>
      </c>
      <c r="AD298" s="77">
        <v>12.7</v>
      </c>
      <c r="AE298">
        <v>12.7</v>
      </c>
      <c r="AF298">
        <v>12.7</v>
      </c>
      <c r="AG298">
        <v>12.7</v>
      </c>
      <c r="AH298">
        <v>12.7</v>
      </c>
      <c r="AI298">
        <v>12.7</v>
      </c>
      <c r="AJ298" s="77">
        <v>13.2</v>
      </c>
      <c r="AK298">
        <v>13.2</v>
      </c>
      <c r="AL298">
        <v>13.2</v>
      </c>
      <c r="AM298">
        <v>13.2</v>
      </c>
      <c r="AN298">
        <v>13.2</v>
      </c>
      <c r="AO298">
        <v>13.2</v>
      </c>
      <c r="AP298">
        <v>13.2</v>
      </c>
      <c r="AQ298">
        <v>13.2</v>
      </c>
      <c r="AR298">
        <v>13.2</v>
      </c>
      <c r="AS298">
        <v>13.2</v>
      </c>
      <c r="AT298">
        <v>13.2</v>
      </c>
      <c r="AU298">
        <v>13.2</v>
      </c>
      <c r="AV298">
        <v>13.2</v>
      </c>
      <c r="AW298">
        <v>13.2</v>
      </c>
      <c r="AX298">
        <v>13.2</v>
      </c>
      <c r="AY298">
        <v>13.2</v>
      </c>
      <c r="AZ298">
        <v>13.2</v>
      </c>
      <c r="BA298">
        <v>13.2</v>
      </c>
      <c r="BB298">
        <v>13.2</v>
      </c>
      <c r="BC298">
        <v>13.2</v>
      </c>
      <c r="BD298">
        <v>13.2</v>
      </c>
      <c r="BE298">
        <v>13.2</v>
      </c>
      <c r="BF298">
        <v>13.2</v>
      </c>
      <c r="BG298">
        <v>13.2</v>
      </c>
      <c r="BH298">
        <v>13.2</v>
      </c>
      <c r="BI298">
        <v>13.2</v>
      </c>
      <c r="BJ298">
        <v>13.2</v>
      </c>
      <c r="BK298">
        <v>13.2</v>
      </c>
      <c r="BL298">
        <v>13.2</v>
      </c>
      <c r="BM298">
        <v>13.2</v>
      </c>
      <c r="BN298">
        <v>13.2</v>
      </c>
      <c r="BO298">
        <v>13.2</v>
      </c>
      <c r="BP298">
        <v>13.2</v>
      </c>
      <c r="BQ298">
        <v>13.2</v>
      </c>
      <c r="BR298">
        <v>13.2</v>
      </c>
      <c r="BS298">
        <v>13.2</v>
      </c>
      <c r="BT298" s="8">
        <v>14.6</v>
      </c>
      <c r="BU298">
        <v>14.6</v>
      </c>
      <c r="BV298">
        <v>14.6</v>
      </c>
      <c r="BW298">
        <v>14.6</v>
      </c>
      <c r="BX298">
        <v>14.6</v>
      </c>
      <c r="BY298">
        <v>14.6</v>
      </c>
      <c r="BZ298">
        <v>14.6</v>
      </c>
      <c r="CA298">
        <v>14.6</v>
      </c>
      <c r="CB298">
        <v>14.6</v>
      </c>
      <c r="CC298">
        <v>14.6</v>
      </c>
      <c r="CD298">
        <v>14.6</v>
      </c>
      <c r="CE298">
        <v>14.6</v>
      </c>
    </row>
    <row r="299" spans="1:85" ht="12.75">
      <c r="A299" s="68" t="s">
        <v>463</v>
      </c>
      <c r="B299" s="69" t="s">
        <v>464</v>
      </c>
      <c r="C299" s="69">
        <v>12.5</v>
      </c>
      <c r="D299" s="69">
        <v>12.5</v>
      </c>
      <c r="E299" s="69">
        <v>12.5</v>
      </c>
      <c r="F299" s="70">
        <v>13.1</v>
      </c>
      <c r="G299" s="69">
        <v>13.1</v>
      </c>
      <c r="H299" s="69">
        <v>13.1</v>
      </c>
      <c r="I299" s="69">
        <v>13.1</v>
      </c>
      <c r="J299" s="69">
        <v>13.1</v>
      </c>
      <c r="K299" s="69">
        <v>13.1</v>
      </c>
      <c r="L299" s="70">
        <v>0</v>
      </c>
      <c r="M299" s="69">
        <v>0</v>
      </c>
      <c r="N299" s="69">
        <v>0</v>
      </c>
      <c r="O299" s="69">
        <v>0</v>
      </c>
      <c r="P299" s="69">
        <v>0</v>
      </c>
      <c r="Q299" s="69">
        <v>0</v>
      </c>
      <c r="R299" s="69">
        <v>0</v>
      </c>
      <c r="S299" s="69">
        <v>0</v>
      </c>
      <c r="T299" s="69">
        <v>0</v>
      </c>
      <c r="U299" s="69">
        <v>0</v>
      </c>
      <c r="V299" s="69">
        <v>0</v>
      </c>
      <c r="W299" s="69">
        <v>0</v>
      </c>
      <c r="X299" s="69">
        <v>0</v>
      </c>
      <c r="Y299" s="69">
        <v>0</v>
      </c>
      <c r="Z299" s="69">
        <v>0</v>
      </c>
      <c r="AA299" s="69">
        <v>0</v>
      </c>
      <c r="AB299" s="69">
        <v>0</v>
      </c>
      <c r="AC299" s="69">
        <v>0</v>
      </c>
      <c r="AD299" s="69">
        <v>0</v>
      </c>
      <c r="AE299" s="69">
        <v>0</v>
      </c>
      <c r="AF299" s="69">
        <v>0</v>
      </c>
      <c r="AG299" s="69">
        <v>0</v>
      </c>
      <c r="AH299" s="69">
        <v>0</v>
      </c>
      <c r="AI299" s="69">
        <v>0</v>
      </c>
      <c r="AJ299" s="69">
        <v>0</v>
      </c>
      <c r="AK299" s="69">
        <v>0</v>
      </c>
      <c r="AL299" s="69">
        <v>0</v>
      </c>
      <c r="AM299" s="69">
        <v>0</v>
      </c>
      <c r="AN299" s="69">
        <v>0</v>
      </c>
      <c r="AO299" s="69">
        <v>0</v>
      </c>
      <c r="AP299" s="69">
        <v>0</v>
      </c>
      <c r="AQ299" s="69">
        <v>0</v>
      </c>
      <c r="AR299" s="69">
        <v>0</v>
      </c>
      <c r="AS299" s="69">
        <v>0</v>
      </c>
      <c r="AT299" s="69">
        <v>0</v>
      </c>
      <c r="AU299" s="69">
        <v>0</v>
      </c>
      <c r="AV299" s="69">
        <v>0</v>
      </c>
      <c r="AW299" s="69">
        <v>0</v>
      </c>
      <c r="AX299" s="69">
        <v>0</v>
      </c>
      <c r="AY299" s="69">
        <v>0</v>
      </c>
      <c r="AZ299" s="69">
        <v>0</v>
      </c>
      <c r="BA299" s="69">
        <v>0</v>
      </c>
      <c r="BB299" s="69">
        <v>0</v>
      </c>
      <c r="BC299" s="69">
        <v>0</v>
      </c>
      <c r="BD299" s="69">
        <v>0</v>
      </c>
      <c r="BE299" s="69">
        <v>0</v>
      </c>
      <c r="BF299" s="69">
        <v>0</v>
      </c>
      <c r="BG299" s="69">
        <v>0</v>
      </c>
      <c r="BH299" s="69">
        <v>0</v>
      </c>
      <c r="BI299" s="69">
        <v>0</v>
      </c>
      <c r="BJ299" s="69">
        <v>0</v>
      </c>
      <c r="BK299" s="69">
        <v>0</v>
      </c>
      <c r="BL299" s="69">
        <v>0</v>
      </c>
      <c r="BM299" s="69">
        <v>0</v>
      </c>
      <c r="BN299" s="69">
        <v>0</v>
      </c>
      <c r="BO299" s="69">
        <v>0</v>
      </c>
      <c r="BP299" s="69">
        <v>0</v>
      </c>
      <c r="BQ299" s="69">
        <v>0</v>
      </c>
      <c r="BR299" s="69">
        <v>0</v>
      </c>
      <c r="BS299" s="69">
        <v>0</v>
      </c>
      <c r="BT299" s="8">
        <v>0</v>
      </c>
      <c r="BU299" s="69">
        <v>0</v>
      </c>
      <c r="BV299" s="69">
        <v>0</v>
      </c>
      <c r="BW299" s="69">
        <v>0</v>
      </c>
      <c r="BX299" s="69">
        <v>0</v>
      </c>
      <c r="BY299" s="69">
        <v>0</v>
      </c>
      <c r="BZ299" s="69">
        <v>0</v>
      </c>
      <c r="CA299" s="69">
        <v>0</v>
      </c>
      <c r="CB299" s="69">
        <v>0</v>
      </c>
      <c r="CC299" s="69">
        <v>0</v>
      </c>
      <c r="CD299" s="69">
        <v>0</v>
      </c>
      <c r="CE299" s="69">
        <v>0</v>
      </c>
      <c r="CF299" t="s">
        <v>780</v>
      </c>
      <c r="CG299" t="s">
        <v>786</v>
      </c>
    </row>
    <row r="300" spans="1:83" ht="12.75">
      <c r="A300" s="68" t="s">
        <v>465</v>
      </c>
      <c r="B300" s="69" t="s">
        <v>466</v>
      </c>
      <c r="C300" s="69">
        <v>13.2</v>
      </c>
      <c r="D300" s="69">
        <v>13.2</v>
      </c>
      <c r="E300" s="69">
        <v>13.2</v>
      </c>
      <c r="F300" s="69">
        <v>13.2</v>
      </c>
      <c r="G300" s="69">
        <v>13.2</v>
      </c>
      <c r="H300" s="69">
        <v>13.2</v>
      </c>
      <c r="I300" s="69">
        <v>13.2</v>
      </c>
      <c r="J300" s="69">
        <v>13.2</v>
      </c>
      <c r="K300" s="69">
        <v>13.2</v>
      </c>
      <c r="L300" s="69">
        <v>13.2</v>
      </c>
      <c r="M300" s="69">
        <v>13.2</v>
      </c>
      <c r="N300" s="69">
        <v>13.2</v>
      </c>
      <c r="O300" s="70">
        <v>13.8</v>
      </c>
      <c r="P300" s="69">
        <v>13.8</v>
      </c>
      <c r="Q300" s="69">
        <v>13.8</v>
      </c>
      <c r="R300" s="69">
        <v>13.8</v>
      </c>
      <c r="S300" s="69">
        <v>13.8</v>
      </c>
      <c r="T300" s="69">
        <v>13.8</v>
      </c>
      <c r="U300" s="69">
        <v>13.8</v>
      </c>
      <c r="V300" s="69">
        <v>13.8</v>
      </c>
      <c r="W300" s="69">
        <v>13.8</v>
      </c>
      <c r="X300">
        <v>13.8</v>
      </c>
      <c r="Y300">
        <v>13.8</v>
      </c>
      <c r="Z300">
        <v>13.8</v>
      </c>
      <c r="AA300">
        <v>13.8</v>
      </c>
      <c r="AB300">
        <v>13.8</v>
      </c>
      <c r="AC300">
        <v>13.8</v>
      </c>
      <c r="AD300" s="77">
        <v>12.9</v>
      </c>
      <c r="AE300">
        <v>12.9</v>
      </c>
      <c r="AF300">
        <v>12.9</v>
      </c>
      <c r="AG300">
        <v>12.9</v>
      </c>
      <c r="AH300">
        <v>12.9</v>
      </c>
      <c r="AI300">
        <v>12.9</v>
      </c>
      <c r="AJ300" s="81">
        <v>12.4</v>
      </c>
      <c r="AK300">
        <v>12.4</v>
      </c>
      <c r="AL300">
        <v>12.4</v>
      </c>
      <c r="AM300">
        <v>12.4</v>
      </c>
      <c r="AN300">
        <v>12.4</v>
      </c>
      <c r="AO300">
        <v>12.4</v>
      </c>
      <c r="AP300">
        <v>12.4</v>
      </c>
      <c r="AQ300">
        <v>12.4</v>
      </c>
      <c r="AR300">
        <v>12.4</v>
      </c>
      <c r="AS300">
        <v>12.4</v>
      </c>
      <c r="AT300">
        <v>12.4</v>
      </c>
      <c r="AU300">
        <v>12.4</v>
      </c>
      <c r="AV300">
        <v>12.4</v>
      </c>
      <c r="AW300">
        <v>12.4</v>
      </c>
      <c r="AX300">
        <v>12.4</v>
      </c>
      <c r="AY300">
        <v>12.4</v>
      </c>
      <c r="AZ300">
        <v>12.4</v>
      </c>
      <c r="BA300">
        <v>12.4</v>
      </c>
      <c r="BB300">
        <v>12.4</v>
      </c>
      <c r="BC300">
        <v>12.4</v>
      </c>
      <c r="BD300">
        <v>12.4</v>
      </c>
      <c r="BE300">
        <v>12.4</v>
      </c>
      <c r="BF300">
        <v>12.4</v>
      </c>
      <c r="BG300">
        <v>12.4</v>
      </c>
      <c r="BH300">
        <v>12.4</v>
      </c>
      <c r="BI300">
        <v>12.4</v>
      </c>
      <c r="BJ300">
        <v>12.4</v>
      </c>
      <c r="BK300">
        <v>12.4</v>
      </c>
      <c r="BL300">
        <v>12.4</v>
      </c>
      <c r="BM300">
        <v>12.4</v>
      </c>
      <c r="BN300">
        <v>12.4</v>
      </c>
      <c r="BO300">
        <v>12.4</v>
      </c>
      <c r="BP300">
        <v>12.4</v>
      </c>
      <c r="BQ300">
        <v>12.4</v>
      </c>
      <c r="BR300">
        <v>12.4</v>
      </c>
      <c r="BS300">
        <v>12.4</v>
      </c>
      <c r="BT300" s="8">
        <v>14.6</v>
      </c>
      <c r="BU300">
        <v>14.6</v>
      </c>
      <c r="BV300">
        <v>14.6</v>
      </c>
      <c r="BW300">
        <v>14.6</v>
      </c>
      <c r="BX300">
        <v>14.6</v>
      </c>
      <c r="BY300">
        <v>14.6</v>
      </c>
      <c r="BZ300">
        <v>14.6</v>
      </c>
      <c r="CA300">
        <v>14.6</v>
      </c>
      <c r="CB300">
        <v>14.6</v>
      </c>
      <c r="CC300">
        <v>14.6</v>
      </c>
      <c r="CD300">
        <v>14.6</v>
      </c>
      <c r="CE300">
        <v>14.6</v>
      </c>
    </row>
    <row r="301" spans="1:83" ht="12.75">
      <c r="A301" s="68" t="s">
        <v>467</v>
      </c>
      <c r="B301" s="69" t="s">
        <v>468</v>
      </c>
      <c r="C301" s="69">
        <v>12.9</v>
      </c>
      <c r="D301" s="69">
        <v>12.9</v>
      </c>
      <c r="E301" s="69">
        <v>12.9</v>
      </c>
      <c r="F301" s="69">
        <v>12.9</v>
      </c>
      <c r="G301" s="69">
        <v>12.9</v>
      </c>
      <c r="H301" s="69">
        <v>12.9</v>
      </c>
      <c r="I301" s="69">
        <v>12.9</v>
      </c>
      <c r="J301" s="69">
        <v>12.9</v>
      </c>
      <c r="K301" s="69">
        <v>12.9</v>
      </c>
      <c r="L301" s="69">
        <v>12.9</v>
      </c>
      <c r="M301" s="69">
        <v>12.9</v>
      </c>
      <c r="N301" s="69">
        <v>12.9</v>
      </c>
      <c r="O301" s="70">
        <v>13.3</v>
      </c>
      <c r="P301" s="69">
        <v>13.3</v>
      </c>
      <c r="Q301" s="69">
        <v>13.3</v>
      </c>
      <c r="R301" s="69">
        <v>13.3</v>
      </c>
      <c r="S301" s="69">
        <v>13.3</v>
      </c>
      <c r="T301" s="69">
        <v>13.3</v>
      </c>
      <c r="U301" s="69">
        <v>13.3</v>
      </c>
      <c r="V301" s="69">
        <v>13.3</v>
      </c>
      <c r="W301" s="69">
        <v>13.3</v>
      </c>
      <c r="X301">
        <v>13.3</v>
      </c>
      <c r="Y301">
        <v>13.3</v>
      </c>
      <c r="Z301">
        <v>13.3</v>
      </c>
      <c r="AA301">
        <v>13.3</v>
      </c>
      <c r="AB301">
        <v>13.3</v>
      </c>
      <c r="AC301">
        <v>13.3</v>
      </c>
      <c r="AD301" s="77">
        <v>12.4</v>
      </c>
      <c r="AE301">
        <v>12.4</v>
      </c>
      <c r="AF301">
        <v>12.4</v>
      </c>
      <c r="AG301" s="77">
        <v>12.6</v>
      </c>
      <c r="AH301">
        <v>12.6</v>
      </c>
      <c r="AI301">
        <v>12.6</v>
      </c>
      <c r="AJ301">
        <v>12.6</v>
      </c>
      <c r="AK301">
        <v>12.6</v>
      </c>
      <c r="AL301">
        <v>12.6</v>
      </c>
      <c r="AM301">
        <v>12.6</v>
      </c>
      <c r="AN301">
        <v>12.6</v>
      </c>
      <c r="AO301">
        <v>12.6</v>
      </c>
      <c r="AP301">
        <v>12.6</v>
      </c>
      <c r="AQ301">
        <v>12.6</v>
      </c>
      <c r="AR301">
        <v>12.6</v>
      </c>
      <c r="AS301">
        <v>12.6</v>
      </c>
      <c r="AT301">
        <v>12.6</v>
      </c>
      <c r="AU301">
        <v>12.6</v>
      </c>
      <c r="AV301" s="77">
        <v>13.4</v>
      </c>
      <c r="AW301">
        <v>13.4</v>
      </c>
      <c r="AX301">
        <v>13.4</v>
      </c>
      <c r="AY301">
        <v>13.4</v>
      </c>
      <c r="AZ301">
        <v>13.4</v>
      </c>
      <c r="BA301">
        <v>13.4</v>
      </c>
      <c r="BB301">
        <v>13.4</v>
      </c>
      <c r="BC301">
        <v>13.4</v>
      </c>
      <c r="BD301">
        <v>13.4</v>
      </c>
      <c r="BE301">
        <v>13.4</v>
      </c>
      <c r="BF301">
        <v>13.4</v>
      </c>
      <c r="BG301">
        <v>13.4</v>
      </c>
      <c r="BH301" s="77">
        <v>13.9</v>
      </c>
      <c r="BI301">
        <v>13.9</v>
      </c>
      <c r="BJ301">
        <v>13.9</v>
      </c>
      <c r="BK301">
        <v>13.9</v>
      </c>
      <c r="BL301">
        <v>13.9</v>
      </c>
      <c r="BM301">
        <v>13.9</v>
      </c>
      <c r="BN301">
        <v>13.9</v>
      </c>
      <c r="BO301">
        <v>13.9</v>
      </c>
      <c r="BP301">
        <v>13.9</v>
      </c>
      <c r="BQ301">
        <v>13.9</v>
      </c>
      <c r="BR301">
        <v>13.9</v>
      </c>
      <c r="BS301">
        <v>13.9</v>
      </c>
      <c r="BT301" s="8">
        <v>14.6</v>
      </c>
      <c r="BU301">
        <v>14.6</v>
      </c>
      <c r="BV301">
        <v>14.6</v>
      </c>
      <c r="BW301">
        <v>14.6</v>
      </c>
      <c r="BX301">
        <v>14.6</v>
      </c>
      <c r="BY301">
        <v>14.6</v>
      </c>
      <c r="BZ301">
        <v>14.6</v>
      </c>
      <c r="CA301">
        <v>14.6</v>
      </c>
      <c r="CB301">
        <v>14.6</v>
      </c>
      <c r="CC301">
        <v>14.6</v>
      </c>
      <c r="CD301">
        <v>14.6</v>
      </c>
      <c r="CE301">
        <v>14.6</v>
      </c>
    </row>
    <row r="302" spans="1:83" ht="12.75">
      <c r="A302" s="68" t="s">
        <v>868</v>
      </c>
      <c r="B302" s="69" t="s">
        <v>869</v>
      </c>
      <c r="C302" s="69">
        <v>0</v>
      </c>
      <c r="D302" s="69">
        <v>0</v>
      </c>
      <c r="E302" s="69">
        <v>0</v>
      </c>
      <c r="F302" s="69">
        <v>0</v>
      </c>
      <c r="G302" s="69">
        <v>0</v>
      </c>
      <c r="H302" s="69">
        <v>0</v>
      </c>
      <c r="I302" s="69">
        <v>0</v>
      </c>
      <c r="J302" s="69">
        <v>0</v>
      </c>
      <c r="K302" s="69">
        <v>0</v>
      </c>
      <c r="L302" s="70">
        <v>12.9</v>
      </c>
      <c r="M302" s="69">
        <v>12.9</v>
      </c>
      <c r="N302" s="69">
        <v>12.9</v>
      </c>
      <c r="O302" s="70">
        <v>13.3</v>
      </c>
      <c r="P302" s="69">
        <v>13.3</v>
      </c>
      <c r="Q302" s="69">
        <v>13.3</v>
      </c>
      <c r="R302" s="69">
        <v>13.3</v>
      </c>
      <c r="S302" s="69">
        <v>13.3</v>
      </c>
      <c r="T302" s="69">
        <v>13.3</v>
      </c>
      <c r="U302" s="69">
        <v>13.3</v>
      </c>
      <c r="V302" s="69">
        <v>13.3</v>
      </c>
      <c r="W302" s="69">
        <v>13.3</v>
      </c>
      <c r="X302">
        <v>13.3</v>
      </c>
      <c r="Y302">
        <v>13.3</v>
      </c>
      <c r="Z302">
        <v>13.3</v>
      </c>
      <c r="AA302">
        <v>13.3</v>
      </c>
      <c r="AB302">
        <v>13.3</v>
      </c>
      <c r="AC302">
        <v>13.3</v>
      </c>
      <c r="AD302" s="77">
        <v>12.4</v>
      </c>
      <c r="AE302">
        <v>12.4</v>
      </c>
      <c r="AF302">
        <v>12.4</v>
      </c>
      <c r="AG302" s="77">
        <v>12.6</v>
      </c>
      <c r="AH302">
        <v>12.6</v>
      </c>
      <c r="AI302">
        <v>12.6</v>
      </c>
      <c r="AJ302">
        <v>12.6</v>
      </c>
      <c r="AK302">
        <v>12.6</v>
      </c>
      <c r="AL302">
        <v>12.6</v>
      </c>
      <c r="AM302">
        <v>12.6</v>
      </c>
      <c r="AN302">
        <v>12.6</v>
      </c>
      <c r="AO302">
        <v>12.6</v>
      </c>
      <c r="AP302">
        <v>12.6</v>
      </c>
      <c r="AQ302">
        <v>12.6</v>
      </c>
      <c r="AR302">
        <v>12.6</v>
      </c>
      <c r="AS302">
        <v>12.6</v>
      </c>
      <c r="AT302">
        <v>12.6</v>
      </c>
      <c r="AU302">
        <v>12.6</v>
      </c>
      <c r="AV302" s="77">
        <v>13.4</v>
      </c>
      <c r="AW302">
        <v>13.4</v>
      </c>
      <c r="AX302">
        <v>13.4</v>
      </c>
      <c r="AY302">
        <v>13.4</v>
      </c>
      <c r="AZ302">
        <v>13.4</v>
      </c>
      <c r="BA302">
        <v>13.4</v>
      </c>
      <c r="BB302">
        <v>13.4</v>
      </c>
      <c r="BC302">
        <v>13.4</v>
      </c>
      <c r="BD302">
        <v>13.4</v>
      </c>
      <c r="BE302">
        <v>13.4</v>
      </c>
      <c r="BF302">
        <v>13.4</v>
      </c>
      <c r="BG302">
        <v>13.4</v>
      </c>
      <c r="BH302" s="77">
        <v>13.9</v>
      </c>
      <c r="BI302">
        <v>13.9</v>
      </c>
      <c r="BJ302">
        <v>13.9</v>
      </c>
      <c r="BK302">
        <v>13.9</v>
      </c>
      <c r="BL302">
        <v>13.9</v>
      </c>
      <c r="BM302">
        <v>13.9</v>
      </c>
      <c r="BN302">
        <v>13.9</v>
      </c>
      <c r="BO302">
        <v>13.9</v>
      </c>
      <c r="BP302">
        <v>13.9</v>
      </c>
      <c r="BQ302">
        <v>13.9</v>
      </c>
      <c r="BR302">
        <v>13.9</v>
      </c>
      <c r="BS302">
        <v>13.9</v>
      </c>
      <c r="BT302" s="8">
        <v>14.6</v>
      </c>
      <c r="BU302">
        <v>14.6</v>
      </c>
      <c r="BV302">
        <v>14.6</v>
      </c>
      <c r="BW302">
        <v>14.6</v>
      </c>
      <c r="BX302">
        <v>14.6</v>
      </c>
      <c r="BY302">
        <v>14.6</v>
      </c>
      <c r="BZ302">
        <v>14.6</v>
      </c>
      <c r="CA302">
        <v>14.6</v>
      </c>
      <c r="CB302">
        <v>14.6</v>
      </c>
      <c r="CC302">
        <v>14.6</v>
      </c>
      <c r="CD302">
        <v>14.6</v>
      </c>
      <c r="CE302">
        <v>14.6</v>
      </c>
    </row>
    <row r="303" spans="1:85" ht="12.75">
      <c r="A303" s="68" t="s">
        <v>469</v>
      </c>
      <c r="B303" s="69" t="s">
        <v>1012</v>
      </c>
      <c r="C303" s="69">
        <v>14.4</v>
      </c>
      <c r="D303" s="69">
        <v>14.4</v>
      </c>
      <c r="E303" s="69">
        <v>14.4</v>
      </c>
      <c r="F303" s="69">
        <v>14.4</v>
      </c>
      <c r="G303" s="69">
        <v>14.4</v>
      </c>
      <c r="H303" s="69">
        <v>14.4</v>
      </c>
      <c r="I303" s="69">
        <v>14.4</v>
      </c>
      <c r="J303" s="69">
        <v>14.4</v>
      </c>
      <c r="K303" s="69">
        <v>14.4</v>
      </c>
      <c r="L303" s="69">
        <v>14.4</v>
      </c>
      <c r="M303" s="69">
        <v>14.4</v>
      </c>
      <c r="N303" s="69">
        <v>14.4</v>
      </c>
      <c r="O303" s="69">
        <v>14.4</v>
      </c>
      <c r="P303" s="69">
        <v>14.4</v>
      </c>
      <c r="Q303" s="69">
        <v>14.4</v>
      </c>
      <c r="R303" s="69">
        <v>14.4</v>
      </c>
      <c r="S303" s="69">
        <v>14.4</v>
      </c>
      <c r="T303" s="69">
        <v>14.4</v>
      </c>
      <c r="U303" s="69">
        <v>14.4</v>
      </c>
      <c r="V303" s="69">
        <v>14.4</v>
      </c>
      <c r="W303" s="69">
        <v>14.4</v>
      </c>
      <c r="X303">
        <v>14.4</v>
      </c>
      <c r="Y303">
        <v>14.4</v>
      </c>
      <c r="Z303">
        <v>14.4</v>
      </c>
      <c r="AA303">
        <v>14.4</v>
      </c>
      <c r="AB303">
        <v>14.4</v>
      </c>
      <c r="AC303">
        <v>14.4</v>
      </c>
      <c r="AD303" s="77">
        <v>13.5</v>
      </c>
      <c r="AE303">
        <v>13.5</v>
      </c>
      <c r="AF303">
        <v>13.5</v>
      </c>
      <c r="AG303">
        <v>13.5</v>
      </c>
      <c r="AH303">
        <v>13.5</v>
      </c>
      <c r="AI303">
        <v>13.5</v>
      </c>
      <c r="AJ303">
        <v>13.5</v>
      </c>
      <c r="AK303">
        <v>13.5</v>
      </c>
      <c r="AL303">
        <v>13.5</v>
      </c>
      <c r="AM303">
        <v>13.5</v>
      </c>
      <c r="AN303">
        <v>13.5</v>
      </c>
      <c r="AO303">
        <v>13.5</v>
      </c>
      <c r="AP303">
        <v>13.5</v>
      </c>
      <c r="AQ303">
        <v>13.5</v>
      </c>
      <c r="AR303">
        <v>13.5</v>
      </c>
      <c r="AS303">
        <v>13.5</v>
      </c>
      <c r="AT303">
        <v>13.5</v>
      </c>
      <c r="AU303">
        <v>13.5</v>
      </c>
      <c r="AV303">
        <v>13.5</v>
      </c>
      <c r="AW303">
        <v>13.5</v>
      </c>
      <c r="AX303">
        <v>13.5</v>
      </c>
      <c r="AY303">
        <v>13.5</v>
      </c>
      <c r="AZ303">
        <v>13.5</v>
      </c>
      <c r="BA303">
        <v>13.5</v>
      </c>
      <c r="BB303" s="77">
        <v>14.4</v>
      </c>
      <c r="BC303">
        <v>14.4</v>
      </c>
      <c r="BD303">
        <v>14.4</v>
      </c>
      <c r="BE303">
        <v>14.4</v>
      </c>
      <c r="BF303">
        <v>14.4</v>
      </c>
      <c r="BG303">
        <v>14.4</v>
      </c>
      <c r="BH303" s="156">
        <v>13.7</v>
      </c>
      <c r="BI303">
        <v>13.7</v>
      </c>
      <c r="BJ303">
        <v>13.7</v>
      </c>
      <c r="BK303">
        <v>13.7</v>
      </c>
      <c r="BL303">
        <v>13.7</v>
      </c>
      <c r="BM303">
        <v>13.7</v>
      </c>
      <c r="BN303">
        <v>13.7</v>
      </c>
      <c r="BO303">
        <v>13.7</v>
      </c>
      <c r="BP303">
        <v>13.7</v>
      </c>
      <c r="BQ303">
        <v>13.7</v>
      </c>
      <c r="BR303">
        <v>13.7</v>
      </c>
      <c r="BS303">
        <v>13.7</v>
      </c>
      <c r="BT303" s="8">
        <v>14.6</v>
      </c>
      <c r="BU303">
        <v>14.6</v>
      </c>
      <c r="BV303">
        <v>14.6</v>
      </c>
      <c r="BW303">
        <v>14.6</v>
      </c>
      <c r="BX303">
        <v>14.6</v>
      </c>
      <c r="BY303">
        <v>14.6</v>
      </c>
      <c r="BZ303">
        <v>14.6</v>
      </c>
      <c r="CA303">
        <v>14.6</v>
      </c>
      <c r="CB303">
        <v>14.6</v>
      </c>
      <c r="CC303">
        <v>14.6</v>
      </c>
      <c r="CD303">
        <v>14.6</v>
      </c>
      <c r="CE303">
        <v>14.6</v>
      </c>
      <c r="CF303" t="s">
        <v>780</v>
      </c>
      <c r="CG303" s="68" t="s">
        <v>886</v>
      </c>
    </row>
    <row r="304" spans="1:85" ht="12.75">
      <c r="A304" s="7" t="s">
        <v>470</v>
      </c>
      <c r="B304" s="69" t="s">
        <v>1013</v>
      </c>
      <c r="C304" s="8">
        <v>14.4</v>
      </c>
      <c r="D304" s="8">
        <v>14.4</v>
      </c>
      <c r="E304" s="8">
        <v>14.4</v>
      </c>
      <c r="F304" s="8">
        <v>14.4</v>
      </c>
      <c r="G304" s="8">
        <v>14.4</v>
      </c>
      <c r="H304" s="8">
        <v>14.4</v>
      </c>
      <c r="I304" s="8">
        <v>14.4</v>
      </c>
      <c r="J304" s="8">
        <v>14.4</v>
      </c>
      <c r="K304" s="8">
        <v>14.4</v>
      </c>
      <c r="L304" s="8">
        <v>14.4</v>
      </c>
      <c r="M304" s="8">
        <v>14.4</v>
      </c>
      <c r="N304" s="8">
        <v>14.4</v>
      </c>
      <c r="O304" s="8">
        <v>14.4</v>
      </c>
      <c r="P304" s="8">
        <v>14.4</v>
      </c>
      <c r="Q304" s="8">
        <v>14.4</v>
      </c>
      <c r="R304" s="8">
        <v>14.4</v>
      </c>
      <c r="S304" s="8">
        <v>14.4</v>
      </c>
      <c r="T304" s="8">
        <v>14.4</v>
      </c>
      <c r="U304" s="8">
        <v>14.4</v>
      </c>
      <c r="V304" s="8">
        <v>14.4</v>
      </c>
      <c r="W304" s="8">
        <v>14.4</v>
      </c>
      <c r="X304">
        <v>14.4</v>
      </c>
      <c r="Y304">
        <v>14.4</v>
      </c>
      <c r="Z304">
        <v>14.4</v>
      </c>
      <c r="AA304">
        <v>14.4</v>
      </c>
      <c r="AB304">
        <v>14.4</v>
      </c>
      <c r="AC304">
        <v>14.4</v>
      </c>
      <c r="AD304" s="77">
        <v>13.5</v>
      </c>
      <c r="AE304">
        <v>13.5</v>
      </c>
      <c r="AF304">
        <v>13.5</v>
      </c>
      <c r="AG304">
        <v>13.5</v>
      </c>
      <c r="AH304">
        <v>13.5</v>
      </c>
      <c r="AI304">
        <v>13.5</v>
      </c>
      <c r="AJ304">
        <v>13.5</v>
      </c>
      <c r="AK304">
        <v>13.5</v>
      </c>
      <c r="AL304">
        <v>13.5</v>
      </c>
      <c r="AM304">
        <v>13.5</v>
      </c>
      <c r="AN304">
        <v>13.5</v>
      </c>
      <c r="AO304">
        <v>13.5</v>
      </c>
      <c r="AP304">
        <v>13.5</v>
      </c>
      <c r="AQ304">
        <v>13.5</v>
      </c>
      <c r="AR304">
        <v>13.5</v>
      </c>
      <c r="AS304">
        <v>13.5</v>
      </c>
      <c r="AT304">
        <v>13.5</v>
      </c>
      <c r="AU304">
        <v>13.5</v>
      </c>
      <c r="AV304">
        <v>13.5</v>
      </c>
      <c r="AW304">
        <v>13.5</v>
      </c>
      <c r="AX304">
        <v>13.5</v>
      </c>
      <c r="AY304">
        <v>13.5</v>
      </c>
      <c r="AZ304">
        <v>13.5</v>
      </c>
      <c r="BA304">
        <v>13.5</v>
      </c>
      <c r="BB304" s="77">
        <v>14.4</v>
      </c>
      <c r="BC304">
        <v>14.4</v>
      </c>
      <c r="BD304">
        <v>14.4</v>
      </c>
      <c r="BE304">
        <v>14.4</v>
      </c>
      <c r="BF304">
        <v>14.4</v>
      </c>
      <c r="BG304">
        <v>14.4</v>
      </c>
      <c r="BH304" s="156">
        <v>13.7</v>
      </c>
      <c r="BI304">
        <v>13.7</v>
      </c>
      <c r="BJ304">
        <v>13.7</v>
      </c>
      <c r="BK304">
        <v>13.7</v>
      </c>
      <c r="BL304">
        <v>13.7</v>
      </c>
      <c r="BM304">
        <v>13.7</v>
      </c>
      <c r="BN304">
        <v>13.7</v>
      </c>
      <c r="BO304">
        <v>13.7</v>
      </c>
      <c r="BP304">
        <v>13.7</v>
      </c>
      <c r="BQ304">
        <v>13.7</v>
      </c>
      <c r="BR304">
        <v>13.7</v>
      </c>
      <c r="BS304">
        <v>13.7</v>
      </c>
      <c r="BT304" s="8">
        <v>14.6</v>
      </c>
      <c r="BU304">
        <v>14.6</v>
      </c>
      <c r="BV304">
        <v>14.6</v>
      </c>
      <c r="BW304">
        <v>14.6</v>
      </c>
      <c r="BX304">
        <v>14.6</v>
      </c>
      <c r="BY304">
        <v>14.6</v>
      </c>
      <c r="BZ304">
        <v>14.6</v>
      </c>
      <c r="CA304">
        <v>14.6</v>
      </c>
      <c r="CB304">
        <v>14.6</v>
      </c>
      <c r="CC304">
        <v>14.6</v>
      </c>
      <c r="CD304">
        <v>14.6</v>
      </c>
      <c r="CE304">
        <v>14.6</v>
      </c>
      <c r="CF304" t="s">
        <v>780</v>
      </c>
      <c r="CG304" s="68" t="s">
        <v>886</v>
      </c>
    </row>
    <row r="305" spans="1:85" ht="12.75">
      <c r="A305" s="68" t="s">
        <v>894</v>
      </c>
      <c r="B305" s="69" t="s">
        <v>895</v>
      </c>
      <c r="C305" s="69">
        <v>0</v>
      </c>
      <c r="D305" s="69">
        <v>0</v>
      </c>
      <c r="E305" s="69">
        <v>0</v>
      </c>
      <c r="F305" s="69">
        <v>0</v>
      </c>
      <c r="G305" s="69">
        <v>0</v>
      </c>
      <c r="H305" s="69">
        <v>0</v>
      </c>
      <c r="I305" s="69">
        <v>0</v>
      </c>
      <c r="J305" s="69">
        <v>0</v>
      </c>
      <c r="K305" s="69">
        <v>0</v>
      </c>
      <c r="L305" s="69">
        <v>0</v>
      </c>
      <c r="M305" s="69">
        <v>0</v>
      </c>
      <c r="N305" s="69">
        <v>0</v>
      </c>
      <c r="O305" s="69">
        <v>0</v>
      </c>
      <c r="P305" s="69">
        <v>0</v>
      </c>
      <c r="Q305" s="69">
        <v>0</v>
      </c>
      <c r="R305" s="69">
        <v>0</v>
      </c>
      <c r="S305" s="69">
        <v>0</v>
      </c>
      <c r="T305" s="69">
        <v>0</v>
      </c>
      <c r="U305" s="69">
        <v>0</v>
      </c>
      <c r="V305" s="69">
        <v>0</v>
      </c>
      <c r="W305" s="69">
        <v>0</v>
      </c>
      <c r="X305" s="70">
        <v>13.2</v>
      </c>
      <c r="Y305">
        <v>13.2</v>
      </c>
      <c r="Z305">
        <v>13.2</v>
      </c>
      <c r="AA305">
        <v>13.2</v>
      </c>
      <c r="AB305">
        <v>13.2</v>
      </c>
      <c r="AC305">
        <v>13.2</v>
      </c>
      <c r="AD305" s="77">
        <v>12.3</v>
      </c>
      <c r="AE305">
        <v>12.3</v>
      </c>
      <c r="AF305">
        <v>12.3</v>
      </c>
      <c r="AG305">
        <v>12.3</v>
      </c>
      <c r="AH305">
        <v>12.3</v>
      </c>
      <c r="AI305">
        <v>12.3</v>
      </c>
      <c r="AJ305" s="77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0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0</v>
      </c>
      <c r="BT305" s="8">
        <v>0</v>
      </c>
      <c r="BU305">
        <v>0</v>
      </c>
      <c r="BV305">
        <v>0</v>
      </c>
      <c r="BW305">
        <v>0</v>
      </c>
      <c r="BX305">
        <v>0</v>
      </c>
      <c r="BY305">
        <v>0</v>
      </c>
      <c r="BZ305">
        <v>0</v>
      </c>
      <c r="CA305">
        <v>0</v>
      </c>
      <c r="CB305">
        <v>0</v>
      </c>
      <c r="CC305">
        <v>0</v>
      </c>
      <c r="CD305">
        <v>0</v>
      </c>
      <c r="CE305">
        <v>0</v>
      </c>
      <c r="CF305" t="s">
        <v>780</v>
      </c>
      <c r="CG305" t="s">
        <v>917</v>
      </c>
    </row>
    <row r="306" spans="1:83" ht="12.75">
      <c r="A306" s="68" t="s">
        <v>471</v>
      </c>
      <c r="B306" s="69" t="s">
        <v>472</v>
      </c>
      <c r="C306" s="69">
        <v>13.5</v>
      </c>
      <c r="D306" s="69">
        <v>13.5</v>
      </c>
      <c r="E306" s="69">
        <v>13.5</v>
      </c>
      <c r="F306" s="69">
        <v>13.5</v>
      </c>
      <c r="G306" s="69">
        <v>13.5</v>
      </c>
      <c r="H306" s="69">
        <v>13.5</v>
      </c>
      <c r="I306" s="69">
        <v>13.5</v>
      </c>
      <c r="J306" s="69">
        <v>13.5</v>
      </c>
      <c r="K306" s="69">
        <v>13.5</v>
      </c>
      <c r="L306" s="69">
        <v>13.5</v>
      </c>
      <c r="M306" s="69">
        <v>13.5</v>
      </c>
      <c r="N306" s="69">
        <v>13.5</v>
      </c>
      <c r="O306" s="69">
        <v>13.5</v>
      </c>
      <c r="P306" s="69">
        <v>13.5</v>
      </c>
      <c r="Q306" s="69">
        <v>13.5</v>
      </c>
      <c r="R306" s="69">
        <v>13.5</v>
      </c>
      <c r="S306" s="69">
        <v>13.5</v>
      </c>
      <c r="T306" s="69">
        <v>13.5</v>
      </c>
      <c r="U306" s="69">
        <v>13.5</v>
      </c>
      <c r="V306" s="69">
        <v>13.5</v>
      </c>
      <c r="W306" s="69">
        <v>13.5</v>
      </c>
      <c r="X306" s="66">
        <v>13.2</v>
      </c>
      <c r="Y306">
        <v>13.2</v>
      </c>
      <c r="Z306">
        <v>13.2</v>
      </c>
      <c r="AA306">
        <v>13.2</v>
      </c>
      <c r="AB306">
        <v>13.2</v>
      </c>
      <c r="AC306">
        <v>13.2</v>
      </c>
      <c r="AD306" s="77">
        <v>12.3</v>
      </c>
      <c r="AE306">
        <v>12.3</v>
      </c>
      <c r="AF306">
        <v>12.3</v>
      </c>
      <c r="AG306">
        <v>12.3</v>
      </c>
      <c r="AH306">
        <v>12.3</v>
      </c>
      <c r="AI306">
        <v>12.3</v>
      </c>
      <c r="AJ306">
        <v>12.3</v>
      </c>
      <c r="AK306">
        <v>12.3</v>
      </c>
      <c r="AL306">
        <v>12.3</v>
      </c>
      <c r="AM306">
        <v>12.3</v>
      </c>
      <c r="AN306">
        <v>12.3</v>
      </c>
      <c r="AO306">
        <v>12.3</v>
      </c>
      <c r="AP306">
        <v>12.3</v>
      </c>
      <c r="AQ306">
        <v>12.3</v>
      </c>
      <c r="AR306">
        <v>12.3</v>
      </c>
      <c r="AS306">
        <v>12.3</v>
      </c>
      <c r="AT306">
        <v>12.3</v>
      </c>
      <c r="AU306">
        <v>12.3</v>
      </c>
      <c r="AV306">
        <v>12.3</v>
      </c>
      <c r="AW306">
        <v>12.3</v>
      </c>
      <c r="AX306">
        <v>12.3</v>
      </c>
      <c r="AY306">
        <v>12.3</v>
      </c>
      <c r="AZ306">
        <v>12.3</v>
      </c>
      <c r="BA306">
        <v>12.3</v>
      </c>
      <c r="BB306">
        <v>12.3</v>
      </c>
      <c r="BC306">
        <v>12.3</v>
      </c>
      <c r="BD306">
        <v>12.3</v>
      </c>
      <c r="BE306">
        <v>12.3</v>
      </c>
      <c r="BF306">
        <v>12.3</v>
      </c>
      <c r="BG306">
        <v>12.3</v>
      </c>
      <c r="BH306">
        <v>12.3</v>
      </c>
      <c r="BI306">
        <v>12.3</v>
      </c>
      <c r="BJ306">
        <v>12.3</v>
      </c>
      <c r="BK306">
        <v>12.3</v>
      </c>
      <c r="BL306" s="77">
        <v>13.2</v>
      </c>
      <c r="BM306">
        <v>13.2</v>
      </c>
      <c r="BN306">
        <v>13.2</v>
      </c>
      <c r="BO306">
        <v>13.2</v>
      </c>
      <c r="BP306">
        <v>13.2</v>
      </c>
      <c r="BQ306" s="77">
        <v>14</v>
      </c>
      <c r="BR306">
        <v>14</v>
      </c>
      <c r="BS306">
        <v>14</v>
      </c>
      <c r="BT306" s="8">
        <v>14.6</v>
      </c>
      <c r="BU306">
        <v>14.6</v>
      </c>
      <c r="BV306">
        <v>14.6</v>
      </c>
      <c r="BW306">
        <v>14.6</v>
      </c>
      <c r="BX306">
        <v>14.6</v>
      </c>
      <c r="BY306">
        <v>14.6</v>
      </c>
      <c r="BZ306">
        <v>14.6</v>
      </c>
      <c r="CA306">
        <v>14.6</v>
      </c>
      <c r="CB306">
        <v>14.6</v>
      </c>
      <c r="CC306">
        <v>14.6</v>
      </c>
      <c r="CD306">
        <v>14.6</v>
      </c>
      <c r="CE306">
        <v>14.6</v>
      </c>
    </row>
    <row r="307" spans="1:83" ht="12.75">
      <c r="A307" s="68" t="s">
        <v>473</v>
      </c>
      <c r="B307" s="69" t="s">
        <v>472</v>
      </c>
      <c r="C307" s="69">
        <v>13.5</v>
      </c>
      <c r="D307" s="69">
        <v>13.5</v>
      </c>
      <c r="E307" s="69">
        <v>13.5</v>
      </c>
      <c r="F307" s="69">
        <v>13.5</v>
      </c>
      <c r="G307" s="69">
        <v>13.5</v>
      </c>
      <c r="H307" s="69">
        <v>13.5</v>
      </c>
      <c r="I307" s="69">
        <v>13.5</v>
      </c>
      <c r="J307" s="69">
        <v>13.5</v>
      </c>
      <c r="K307" s="69">
        <v>13.5</v>
      </c>
      <c r="L307" s="69">
        <v>13.5</v>
      </c>
      <c r="M307" s="69">
        <v>13.5</v>
      </c>
      <c r="N307" s="69">
        <v>13.5</v>
      </c>
      <c r="O307" s="69">
        <v>13.5</v>
      </c>
      <c r="P307" s="69">
        <v>13.5</v>
      </c>
      <c r="Q307" s="69">
        <v>13.5</v>
      </c>
      <c r="R307" s="69">
        <v>13.5</v>
      </c>
      <c r="S307" s="69">
        <v>13.5</v>
      </c>
      <c r="T307" s="69">
        <v>13.5</v>
      </c>
      <c r="U307" s="69">
        <v>13.5</v>
      </c>
      <c r="V307" s="69">
        <v>13.5</v>
      </c>
      <c r="W307" s="69">
        <v>13.5</v>
      </c>
      <c r="X307" s="66">
        <v>13.2</v>
      </c>
      <c r="Y307">
        <v>13.2</v>
      </c>
      <c r="Z307">
        <v>13.2</v>
      </c>
      <c r="AA307">
        <v>13.2</v>
      </c>
      <c r="AB307">
        <v>13.2</v>
      </c>
      <c r="AC307">
        <v>13.2</v>
      </c>
      <c r="AD307" s="77">
        <v>12.3</v>
      </c>
      <c r="AE307">
        <v>12.3</v>
      </c>
      <c r="AF307">
        <v>12.3</v>
      </c>
      <c r="AG307">
        <v>12.3</v>
      </c>
      <c r="AH307">
        <v>12.3</v>
      </c>
      <c r="AI307">
        <v>12.3</v>
      </c>
      <c r="AJ307">
        <v>12.3</v>
      </c>
      <c r="AK307">
        <v>12.3</v>
      </c>
      <c r="AL307">
        <v>12.3</v>
      </c>
      <c r="AM307">
        <v>12.3</v>
      </c>
      <c r="AN307">
        <v>12.3</v>
      </c>
      <c r="AO307">
        <v>12.3</v>
      </c>
      <c r="AP307">
        <v>12.3</v>
      </c>
      <c r="AQ307">
        <v>12.3</v>
      </c>
      <c r="AR307">
        <v>12.3</v>
      </c>
      <c r="AS307">
        <v>12.3</v>
      </c>
      <c r="AT307">
        <v>12.3</v>
      </c>
      <c r="AU307">
        <v>12.3</v>
      </c>
      <c r="AV307">
        <v>12.3</v>
      </c>
      <c r="AW307">
        <v>12.3</v>
      </c>
      <c r="AX307">
        <v>12.3</v>
      </c>
      <c r="AY307">
        <v>12.3</v>
      </c>
      <c r="AZ307">
        <v>12.3</v>
      </c>
      <c r="BA307">
        <v>12.3</v>
      </c>
      <c r="BB307">
        <v>12.3</v>
      </c>
      <c r="BC307">
        <v>12.3</v>
      </c>
      <c r="BD307">
        <v>12.3</v>
      </c>
      <c r="BE307">
        <v>12.3</v>
      </c>
      <c r="BF307">
        <v>12.3</v>
      </c>
      <c r="BG307">
        <v>12.3</v>
      </c>
      <c r="BH307">
        <v>12.3</v>
      </c>
      <c r="BI307">
        <v>12.3</v>
      </c>
      <c r="BJ307">
        <v>12.3</v>
      </c>
      <c r="BK307">
        <v>12.3</v>
      </c>
      <c r="BL307" s="77">
        <v>13.2</v>
      </c>
      <c r="BM307">
        <v>13.2</v>
      </c>
      <c r="BN307">
        <v>13.2</v>
      </c>
      <c r="BO307">
        <v>13.2</v>
      </c>
      <c r="BP307">
        <v>13.2</v>
      </c>
      <c r="BQ307" s="77">
        <v>14</v>
      </c>
      <c r="BR307">
        <v>14</v>
      </c>
      <c r="BS307">
        <v>14</v>
      </c>
      <c r="BT307" s="8">
        <v>14.6</v>
      </c>
      <c r="BU307">
        <v>14.6</v>
      </c>
      <c r="BV307">
        <v>14.6</v>
      </c>
      <c r="BW307">
        <v>14.6</v>
      </c>
      <c r="BX307">
        <v>14.6</v>
      </c>
      <c r="BY307">
        <v>14.6</v>
      </c>
      <c r="BZ307">
        <v>14.6</v>
      </c>
      <c r="CA307">
        <v>14.6</v>
      </c>
      <c r="CB307">
        <v>14.6</v>
      </c>
      <c r="CC307">
        <v>14.6</v>
      </c>
      <c r="CD307">
        <v>14.6</v>
      </c>
      <c r="CE307">
        <v>14.6</v>
      </c>
    </row>
    <row r="308" spans="1:83" ht="12.75">
      <c r="A308" s="7" t="s">
        <v>476</v>
      </c>
      <c r="B308" s="8" t="s">
        <v>477</v>
      </c>
      <c r="C308" s="8">
        <v>12.6</v>
      </c>
      <c r="D308" s="8">
        <v>12.6</v>
      </c>
      <c r="E308" s="8">
        <v>12.6</v>
      </c>
      <c r="F308" s="8">
        <v>12.6</v>
      </c>
      <c r="G308" s="8">
        <v>12.6</v>
      </c>
      <c r="H308" s="8">
        <v>12.6</v>
      </c>
      <c r="I308" s="8">
        <v>12.6</v>
      </c>
      <c r="J308" s="8">
        <v>12.6</v>
      </c>
      <c r="K308" s="8">
        <v>12.6</v>
      </c>
      <c r="L308" s="8">
        <v>12.6</v>
      </c>
      <c r="M308" s="8">
        <v>12.6</v>
      </c>
      <c r="N308" s="8">
        <v>12.6</v>
      </c>
      <c r="O308" s="8">
        <v>12.6</v>
      </c>
      <c r="P308" s="8">
        <v>12.6</v>
      </c>
      <c r="Q308" s="8">
        <v>12.6</v>
      </c>
      <c r="R308" s="8">
        <v>12.6</v>
      </c>
      <c r="S308" s="8">
        <v>12.6</v>
      </c>
      <c r="T308" s="64">
        <v>13.4</v>
      </c>
      <c r="U308" s="8">
        <v>13.4</v>
      </c>
      <c r="V308" s="8">
        <v>13.4</v>
      </c>
      <c r="W308" s="8">
        <v>13.4</v>
      </c>
      <c r="X308">
        <v>13.4</v>
      </c>
      <c r="Y308">
        <v>13.4</v>
      </c>
      <c r="Z308">
        <v>13.4</v>
      </c>
      <c r="AA308">
        <v>13.4</v>
      </c>
      <c r="AB308">
        <v>13.4</v>
      </c>
      <c r="AC308">
        <v>13.4</v>
      </c>
      <c r="AD308" s="77">
        <v>12.5</v>
      </c>
      <c r="AE308">
        <v>12.5</v>
      </c>
      <c r="AF308">
        <v>12.5</v>
      </c>
      <c r="AG308">
        <v>12.5</v>
      </c>
      <c r="AH308">
        <v>12.5</v>
      </c>
      <c r="AI308">
        <v>12.5</v>
      </c>
      <c r="AJ308">
        <v>12.5</v>
      </c>
      <c r="AK308">
        <v>12.5</v>
      </c>
      <c r="AL308">
        <v>12.5</v>
      </c>
      <c r="AM308">
        <v>12.5</v>
      </c>
      <c r="AN308">
        <v>12.5</v>
      </c>
      <c r="AO308">
        <v>12.5</v>
      </c>
      <c r="AP308">
        <v>12.5</v>
      </c>
      <c r="AQ308">
        <v>12.5</v>
      </c>
      <c r="AR308">
        <v>12.5</v>
      </c>
      <c r="AS308">
        <v>12.5</v>
      </c>
      <c r="AT308">
        <v>12.5</v>
      </c>
      <c r="AU308">
        <v>12.5</v>
      </c>
      <c r="AV308" s="77">
        <v>13.2</v>
      </c>
      <c r="AW308">
        <v>13.2</v>
      </c>
      <c r="AX308">
        <v>13.2</v>
      </c>
      <c r="AY308">
        <v>13.2</v>
      </c>
      <c r="AZ308">
        <v>13.2</v>
      </c>
      <c r="BA308">
        <v>13.2</v>
      </c>
      <c r="BB308">
        <v>13.2</v>
      </c>
      <c r="BC308">
        <v>13.2</v>
      </c>
      <c r="BD308">
        <v>13.2</v>
      </c>
      <c r="BE308">
        <v>13.2</v>
      </c>
      <c r="BF308">
        <v>13.2</v>
      </c>
      <c r="BG308">
        <v>13.2</v>
      </c>
      <c r="BH308">
        <v>13.2</v>
      </c>
      <c r="BI308">
        <v>13.2</v>
      </c>
      <c r="BJ308">
        <v>13.2</v>
      </c>
      <c r="BK308">
        <v>13.2</v>
      </c>
      <c r="BL308">
        <v>13.2</v>
      </c>
      <c r="BM308">
        <v>13.2</v>
      </c>
      <c r="BN308" s="77">
        <v>13.5</v>
      </c>
      <c r="BO308">
        <v>13.5</v>
      </c>
      <c r="BP308">
        <v>13.5</v>
      </c>
      <c r="BQ308">
        <v>13.5</v>
      </c>
      <c r="BR308">
        <v>13.5</v>
      </c>
      <c r="BS308">
        <v>13.5</v>
      </c>
      <c r="BT308" s="8">
        <v>14.6</v>
      </c>
      <c r="BU308">
        <v>14.6</v>
      </c>
      <c r="BV308">
        <v>14.6</v>
      </c>
      <c r="BW308">
        <v>14.6</v>
      </c>
      <c r="BX308">
        <v>14.6</v>
      </c>
      <c r="BY308">
        <v>14.6</v>
      </c>
      <c r="BZ308">
        <v>14.6</v>
      </c>
      <c r="CA308">
        <v>14.6</v>
      </c>
      <c r="CB308">
        <v>14.6</v>
      </c>
      <c r="CC308">
        <v>14.6</v>
      </c>
      <c r="CD308">
        <v>14.6</v>
      </c>
      <c r="CE308">
        <v>14.6</v>
      </c>
    </row>
    <row r="309" spans="1:83" ht="12.75">
      <c r="A309" s="7" t="s">
        <v>478</v>
      </c>
      <c r="B309" s="8" t="s">
        <v>479</v>
      </c>
      <c r="C309" s="8">
        <v>12.6</v>
      </c>
      <c r="D309" s="8">
        <v>12.6</v>
      </c>
      <c r="E309" s="8">
        <v>12.6</v>
      </c>
      <c r="F309" s="8">
        <v>12.6</v>
      </c>
      <c r="G309" s="8">
        <v>12.6</v>
      </c>
      <c r="H309" s="8">
        <v>12.6</v>
      </c>
      <c r="I309" s="8">
        <v>12.6</v>
      </c>
      <c r="J309" s="8">
        <v>12.6</v>
      </c>
      <c r="K309" s="8">
        <v>12.6</v>
      </c>
      <c r="L309" s="8">
        <v>12.6</v>
      </c>
      <c r="M309" s="8">
        <v>12.6</v>
      </c>
      <c r="N309" s="8">
        <v>12.6</v>
      </c>
      <c r="O309" s="8">
        <v>12.6</v>
      </c>
      <c r="P309" s="8">
        <v>12.6</v>
      </c>
      <c r="Q309" s="8">
        <v>12.6</v>
      </c>
      <c r="R309" s="8">
        <v>12.6</v>
      </c>
      <c r="S309" s="8">
        <v>12.6</v>
      </c>
      <c r="T309" s="64">
        <v>13.4</v>
      </c>
      <c r="U309" s="8">
        <v>13.4</v>
      </c>
      <c r="V309" s="8">
        <v>13.4</v>
      </c>
      <c r="W309" s="8">
        <v>13.4</v>
      </c>
      <c r="X309">
        <v>13.4</v>
      </c>
      <c r="Y309">
        <v>13.4</v>
      </c>
      <c r="Z309">
        <v>13.4</v>
      </c>
      <c r="AA309">
        <v>13.4</v>
      </c>
      <c r="AB309">
        <v>13.4</v>
      </c>
      <c r="AC309">
        <v>13.4</v>
      </c>
      <c r="AD309" s="77">
        <v>12.5</v>
      </c>
      <c r="AE309">
        <v>12.5</v>
      </c>
      <c r="AF309">
        <v>12.5</v>
      </c>
      <c r="AG309">
        <v>12.5</v>
      </c>
      <c r="AH309">
        <v>12.5</v>
      </c>
      <c r="AI309">
        <v>12.5</v>
      </c>
      <c r="AJ309">
        <v>12.5</v>
      </c>
      <c r="AK309">
        <v>12.5</v>
      </c>
      <c r="AL309">
        <v>12.5</v>
      </c>
      <c r="AM309">
        <v>12.5</v>
      </c>
      <c r="AN309">
        <v>12.5</v>
      </c>
      <c r="AO309">
        <v>12.5</v>
      </c>
      <c r="AP309">
        <v>12.5</v>
      </c>
      <c r="AQ309">
        <v>12.5</v>
      </c>
      <c r="AR309">
        <v>12.5</v>
      </c>
      <c r="AS309">
        <v>12.5</v>
      </c>
      <c r="AT309">
        <v>12.5</v>
      </c>
      <c r="AU309">
        <v>12.5</v>
      </c>
      <c r="AV309" s="77">
        <v>13.2</v>
      </c>
      <c r="AW309">
        <v>13.2</v>
      </c>
      <c r="AX309">
        <v>13.2</v>
      </c>
      <c r="AY309">
        <v>13.2</v>
      </c>
      <c r="AZ309">
        <v>13.2</v>
      </c>
      <c r="BA309">
        <v>13.2</v>
      </c>
      <c r="BB309">
        <v>13.2</v>
      </c>
      <c r="BC309">
        <v>13.2</v>
      </c>
      <c r="BD309">
        <v>13.2</v>
      </c>
      <c r="BE309">
        <v>13.2</v>
      </c>
      <c r="BF309">
        <v>13.2</v>
      </c>
      <c r="BG309">
        <v>13.2</v>
      </c>
      <c r="BH309">
        <v>13.2</v>
      </c>
      <c r="BI309">
        <v>13.2</v>
      </c>
      <c r="BJ309">
        <v>13.2</v>
      </c>
      <c r="BK309">
        <v>13.2</v>
      </c>
      <c r="BL309">
        <v>13.2</v>
      </c>
      <c r="BM309">
        <v>13.2</v>
      </c>
      <c r="BN309" s="77">
        <v>13.5</v>
      </c>
      <c r="BO309">
        <v>13.5</v>
      </c>
      <c r="BP309">
        <v>13.5</v>
      </c>
      <c r="BQ309">
        <v>13.5</v>
      </c>
      <c r="BR309">
        <v>13.5</v>
      </c>
      <c r="BS309">
        <v>13.5</v>
      </c>
      <c r="BT309" s="8">
        <v>14.6</v>
      </c>
      <c r="BU309">
        <v>14.6</v>
      </c>
      <c r="BV309">
        <v>14.6</v>
      </c>
      <c r="BW309">
        <v>14.6</v>
      </c>
      <c r="BX309">
        <v>14.6</v>
      </c>
      <c r="BY309">
        <v>14.6</v>
      </c>
      <c r="BZ309">
        <v>14.6</v>
      </c>
      <c r="CA309">
        <v>14.6</v>
      </c>
      <c r="CB309">
        <v>14.6</v>
      </c>
      <c r="CC309">
        <v>14.6</v>
      </c>
      <c r="CD309">
        <v>14.6</v>
      </c>
      <c r="CE309">
        <v>14.6</v>
      </c>
    </row>
    <row r="310" spans="1:85" ht="12.75">
      <c r="A310" s="68" t="s">
        <v>480</v>
      </c>
      <c r="B310" s="69" t="s">
        <v>481</v>
      </c>
      <c r="C310" s="69">
        <v>13.5</v>
      </c>
      <c r="D310" s="69">
        <v>13.5</v>
      </c>
      <c r="E310" s="69">
        <v>13.5</v>
      </c>
      <c r="F310" s="69">
        <v>13.5</v>
      </c>
      <c r="G310" s="69">
        <v>13.5</v>
      </c>
      <c r="H310" s="69">
        <v>13.5</v>
      </c>
      <c r="I310" s="69">
        <v>13.5</v>
      </c>
      <c r="J310" s="69">
        <v>13.5</v>
      </c>
      <c r="K310" s="69">
        <v>13.5</v>
      </c>
      <c r="L310" s="70">
        <v>0</v>
      </c>
      <c r="M310" s="69">
        <v>0</v>
      </c>
      <c r="N310" s="69">
        <v>0</v>
      </c>
      <c r="O310" s="69">
        <v>0</v>
      </c>
      <c r="P310" s="69">
        <v>0</v>
      </c>
      <c r="Q310" s="69">
        <v>0</v>
      </c>
      <c r="R310" s="69">
        <v>0</v>
      </c>
      <c r="S310" s="69">
        <v>0</v>
      </c>
      <c r="T310" s="69">
        <v>0</v>
      </c>
      <c r="U310" s="69">
        <v>0</v>
      </c>
      <c r="V310" s="69">
        <v>0</v>
      </c>
      <c r="W310" s="69">
        <v>0</v>
      </c>
      <c r="X310" s="69">
        <v>0</v>
      </c>
      <c r="Y310" s="69">
        <v>0</v>
      </c>
      <c r="Z310" s="69">
        <v>0</v>
      </c>
      <c r="AA310" s="69">
        <v>0</v>
      </c>
      <c r="AB310" s="69">
        <v>0</v>
      </c>
      <c r="AC310" s="69">
        <v>0</v>
      </c>
      <c r="AD310" s="69">
        <v>0</v>
      </c>
      <c r="AE310" s="69">
        <v>0</v>
      </c>
      <c r="AF310" s="69">
        <v>0</v>
      </c>
      <c r="AG310" s="69">
        <v>0</v>
      </c>
      <c r="AH310" s="69">
        <v>0</v>
      </c>
      <c r="AI310" s="69">
        <v>0</v>
      </c>
      <c r="AJ310" s="69">
        <v>0</v>
      </c>
      <c r="AK310" s="69">
        <v>0</v>
      </c>
      <c r="AL310" s="69">
        <v>0</v>
      </c>
      <c r="AM310" s="69">
        <v>0</v>
      </c>
      <c r="AN310" s="69">
        <v>0</v>
      </c>
      <c r="AO310" s="69">
        <v>0</v>
      </c>
      <c r="AP310" s="69">
        <v>0</v>
      </c>
      <c r="AQ310" s="69">
        <v>0</v>
      </c>
      <c r="AR310" s="69">
        <v>0</v>
      </c>
      <c r="AS310" s="69">
        <v>0</v>
      </c>
      <c r="AT310" s="69">
        <v>0</v>
      </c>
      <c r="AU310" s="69">
        <v>0</v>
      </c>
      <c r="AV310" s="69">
        <v>0</v>
      </c>
      <c r="AW310" s="69">
        <v>0</v>
      </c>
      <c r="AX310" s="69">
        <v>0</v>
      </c>
      <c r="AY310" s="69">
        <v>0</v>
      </c>
      <c r="AZ310" s="69">
        <v>0</v>
      </c>
      <c r="BA310" s="69">
        <v>0</v>
      </c>
      <c r="BB310" s="69">
        <v>0</v>
      </c>
      <c r="BC310" s="69">
        <v>0</v>
      </c>
      <c r="BD310" s="69">
        <v>0</v>
      </c>
      <c r="BE310" s="69">
        <v>0</v>
      </c>
      <c r="BF310" s="69">
        <v>0</v>
      </c>
      <c r="BG310" s="69">
        <v>0</v>
      </c>
      <c r="BH310" s="69">
        <v>0</v>
      </c>
      <c r="BI310" s="69">
        <v>0</v>
      </c>
      <c r="BJ310" s="69">
        <v>0</v>
      </c>
      <c r="BK310" s="69">
        <v>0</v>
      </c>
      <c r="BL310" s="69">
        <v>0</v>
      </c>
      <c r="BM310" s="69">
        <v>0</v>
      </c>
      <c r="BN310" s="69">
        <v>0</v>
      </c>
      <c r="BO310" s="69">
        <v>0</v>
      </c>
      <c r="BP310" s="69">
        <v>0</v>
      </c>
      <c r="BQ310" s="69">
        <v>0</v>
      </c>
      <c r="BR310" s="69">
        <v>0</v>
      </c>
      <c r="BS310" s="69">
        <v>0</v>
      </c>
      <c r="BT310" s="8">
        <v>0</v>
      </c>
      <c r="BU310" s="69">
        <v>0</v>
      </c>
      <c r="BV310" s="69">
        <v>0</v>
      </c>
      <c r="BW310" s="69">
        <v>0</v>
      </c>
      <c r="BX310" s="69">
        <v>0</v>
      </c>
      <c r="BY310" s="69">
        <v>0</v>
      </c>
      <c r="BZ310" s="69">
        <v>0</v>
      </c>
      <c r="CA310" s="69">
        <v>0</v>
      </c>
      <c r="CB310" s="69">
        <v>0</v>
      </c>
      <c r="CC310" s="69">
        <v>0</v>
      </c>
      <c r="CD310" s="69">
        <v>0</v>
      </c>
      <c r="CE310" s="69">
        <v>0</v>
      </c>
      <c r="CF310" t="s">
        <v>780</v>
      </c>
      <c r="CG310" t="s">
        <v>853</v>
      </c>
    </row>
    <row r="311" spans="1:84" ht="12.75">
      <c r="A311" s="68" t="s">
        <v>186</v>
      </c>
      <c r="B311" s="69" t="s">
        <v>942</v>
      </c>
      <c r="C311" s="69">
        <v>13.4</v>
      </c>
      <c r="D311" s="69">
        <v>13.4</v>
      </c>
      <c r="E311" s="69">
        <v>13.4</v>
      </c>
      <c r="F311" s="69">
        <v>13.4</v>
      </c>
      <c r="G311" s="69">
        <v>13.4</v>
      </c>
      <c r="H311" s="69">
        <v>13.4</v>
      </c>
      <c r="I311" s="69">
        <v>13.4</v>
      </c>
      <c r="J311" s="69">
        <v>13.4</v>
      </c>
      <c r="K311" s="69">
        <v>13.4</v>
      </c>
      <c r="L311" s="69">
        <v>13.4</v>
      </c>
      <c r="M311" s="69">
        <v>13.4</v>
      </c>
      <c r="N311" s="69">
        <v>13.4</v>
      </c>
      <c r="O311" s="69">
        <v>13.4</v>
      </c>
      <c r="P311" s="69">
        <v>13.4</v>
      </c>
      <c r="Q311" s="69">
        <v>13.4</v>
      </c>
      <c r="R311" s="69">
        <v>13.4</v>
      </c>
      <c r="S311" s="69">
        <v>13.4</v>
      </c>
      <c r="T311" s="69">
        <v>13.4</v>
      </c>
      <c r="U311" s="69">
        <v>13.4</v>
      </c>
      <c r="V311" s="69">
        <v>13.4</v>
      </c>
      <c r="W311" s="69">
        <v>13.4</v>
      </c>
      <c r="X311">
        <v>13.4</v>
      </c>
      <c r="Y311">
        <v>13.4</v>
      </c>
      <c r="Z311">
        <v>13.4</v>
      </c>
      <c r="AA311">
        <v>13.4</v>
      </c>
      <c r="AB311">
        <v>13.4</v>
      </c>
      <c r="AC311">
        <v>13.4</v>
      </c>
      <c r="AD311" s="81">
        <v>12.3</v>
      </c>
      <c r="AE311">
        <v>12.3</v>
      </c>
      <c r="AF311">
        <v>12.3</v>
      </c>
      <c r="AG311">
        <v>12.3</v>
      </c>
      <c r="AH311">
        <v>12.3</v>
      </c>
      <c r="AI311">
        <v>12.3</v>
      </c>
      <c r="AJ311">
        <v>12.3</v>
      </c>
      <c r="AK311">
        <v>12.3</v>
      </c>
      <c r="AL311">
        <v>12.3</v>
      </c>
      <c r="AM311" s="77">
        <v>12.7</v>
      </c>
      <c r="AN311">
        <v>12.7</v>
      </c>
      <c r="AO311">
        <v>12.7</v>
      </c>
      <c r="AP311">
        <v>12.7</v>
      </c>
      <c r="AQ311">
        <v>12.7</v>
      </c>
      <c r="AR311">
        <v>12.7</v>
      </c>
      <c r="AS311">
        <v>12.7</v>
      </c>
      <c r="AT311">
        <v>12.7</v>
      </c>
      <c r="AU311">
        <v>12.7</v>
      </c>
      <c r="AV311">
        <v>12.7</v>
      </c>
      <c r="AW311">
        <v>12.7</v>
      </c>
      <c r="AX311">
        <v>12.7</v>
      </c>
      <c r="AY311" s="77">
        <v>13.2</v>
      </c>
      <c r="AZ311">
        <v>13.2</v>
      </c>
      <c r="BA311">
        <v>13.2</v>
      </c>
      <c r="BB311">
        <v>13.2</v>
      </c>
      <c r="BC311">
        <v>13.2</v>
      </c>
      <c r="BD311">
        <v>13.2</v>
      </c>
      <c r="BE311">
        <v>13.2</v>
      </c>
      <c r="BF311">
        <v>13.2</v>
      </c>
      <c r="BG311">
        <v>13.2</v>
      </c>
      <c r="BH311">
        <v>13.2</v>
      </c>
      <c r="BI311">
        <v>13.2</v>
      </c>
      <c r="BJ311">
        <v>13.2</v>
      </c>
      <c r="BK311">
        <v>13.2</v>
      </c>
      <c r="BL311">
        <v>13.2</v>
      </c>
      <c r="BM311">
        <v>13.2</v>
      </c>
      <c r="BN311">
        <v>13.2</v>
      </c>
      <c r="BO311">
        <v>13.2</v>
      </c>
      <c r="BP311">
        <v>13.2</v>
      </c>
      <c r="BQ311">
        <v>13.2</v>
      </c>
      <c r="BR311">
        <v>13.2</v>
      </c>
      <c r="BS311">
        <v>13.2</v>
      </c>
      <c r="BT311" s="8">
        <v>14.6</v>
      </c>
      <c r="BU311">
        <v>14.6</v>
      </c>
      <c r="BV311">
        <v>14.6</v>
      </c>
      <c r="BW311">
        <v>14.6</v>
      </c>
      <c r="BX311">
        <v>14.6</v>
      </c>
      <c r="BY311">
        <v>14.6</v>
      </c>
      <c r="BZ311">
        <v>14.6</v>
      </c>
      <c r="CA311">
        <v>14.6</v>
      </c>
      <c r="CB311">
        <v>14.6</v>
      </c>
      <c r="CC311">
        <v>14.6</v>
      </c>
      <c r="CD311">
        <v>14.6</v>
      </c>
      <c r="CE311">
        <v>14.6</v>
      </c>
      <c r="CF311" t="s">
        <v>783</v>
      </c>
    </row>
    <row r="312" spans="1:84" ht="12.75">
      <c r="A312" s="68" t="s">
        <v>187</v>
      </c>
      <c r="B312" s="69" t="s">
        <v>943</v>
      </c>
      <c r="C312" s="69">
        <v>13.4</v>
      </c>
      <c r="D312" s="69">
        <v>13.4</v>
      </c>
      <c r="E312" s="69">
        <v>13.4</v>
      </c>
      <c r="F312" s="69">
        <v>13.4</v>
      </c>
      <c r="G312" s="69">
        <v>13.4</v>
      </c>
      <c r="H312" s="69">
        <v>13.4</v>
      </c>
      <c r="I312" s="69">
        <v>13.4</v>
      </c>
      <c r="J312" s="69">
        <v>13.4</v>
      </c>
      <c r="K312" s="69">
        <v>13.4</v>
      </c>
      <c r="L312" s="69">
        <v>13.4</v>
      </c>
      <c r="M312" s="69">
        <v>13.4</v>
      </c>
      <c r="N312" s="69">
        <v>13.4</v>
      </c>
      <c r="O312" s="69">
        <v>13.4</v>
      </c>
      <c r="P312" s="69">
        <v>13.4</v>
      </c>
      <c r="Q312" s="69">
        <v>13.4</v>
      </c>
      <c r="R312" s="69">
        <v>13.4</v>
      </c>
      <c r="S312" s="69">
        <v>13.4</v>
      </c>
      <c r="T312" s="69">
        <v>13.4</v>
      </c>
      <c r="U312" s="69">
        <v>13.4</v>
      </c>
      <c r="V312" s="69">
        <v>13.4</v>
      </c>
      <c r="W312" s="69">
        <v>13.4</v>
      </c>
      <c r="X312">
        <v>13.4</v>
      </c>
      <c r="Y312">
        <v>13.4</v>
      </c>
      <c r="Z312">
        <v>13.4</v>
      </c>
      <c r="AA312">
        <v>13.4</v>
      </c>
      <c r="AB312">
        <v>13.4</v>
      </c>
      <c r="AC312">
        <v>13.4</v>
      </c>
      <c r="AD312" s="81">
        <v>12.3</v>
      </c>
      <c r="AE312">
        <v>12.3</v>
      </c>
      <c r="AF312">
        <v>12.3</v>
      </c>
      <c r="AG312">
        <v>12.3</v>
      </c>
      <c r="AH312">
        <v>12.3</v>
      </c>
      <c r="AI312">
        <v>12.3</v>
      </c>
      <c r="AJ312">
        <v>12.3</v>
      </c>
      <c r="AK312">
        <v>12.3</v>
      </c>
      <c r="AL312">
        <v>12.3</v>
      </c>
      <c r="AM312" s="77">
        <v>12.7</v>
      </c>
      <c r="AN312">
        <v>12.7</v>
      </c>
      <c r="AO312">
        <v>12.7</v>
      </c>
      <c r="AP312">
        <v>12.7</v>
      </c>
      <c r="AQ312">
        <v>12.7</v>
      </c>
      <c r="AR312">
        <v>12.7</v>
      </c>
      <c r="AS312">
        <v>12.7</v>
      </c>
      <c r="AT312">
        <v>12.7</v>
      </c>
      <c r="AU312">
        <v>12.7</v>
      </c>
      <c r="AV312">
        <v>12.7</v>
      </c>
      <c r="AW312">
        <v>12.7</v>
      </c>
      <c r="AX312">
        <v>12.7</v>
      </c>
      <c r="AY312" s="77">
        <v>13.2</v>
      </c>
      <c r="AZ312">
        <v>13.2</v>
      </c>
      <c r="BA312">
        <v>13.2</v>
      </c>
      <c r="BB312">
        <v>13.2</v>
      </c>
      <c r="BC312">
        <v>13.2</v>
      </c>
      <c r="BD312">
        <v>13.2</v>
      </c>
      <c r="BE312">
        <v>13.2</v>
      </c>
      <c r="BF312">
        <v>13.2</v>
      </c>
      <c r="BG312">
        <v>13.2</v>
      </c>
      <c r="BH312">
        <v>13.2</v>
      </c>
      <c r="BI312">
        <v>13.2</v>
      </c>
      <c r="BJ312">
        <v>13.2</v>
      </c>
      <c r="BK312">
        <v>13.2</v>
      </c>
      <c r="BL312">
        <v>13.2</v>
      </c>
      <c r="BM312">
        <v>13.2</v>
      </c>
      <c r="BN312">
        <v>13.2</v>
      </c>
      <c r="BO312">
        <v>13.2</v>
      </c>
      <c r="BP312">
        <v>13.2</v>
      </c>
      <c r="BQ312">
        <v>13.2</v>
      </c>
      <c r="BR312">
        <v>13.2</v>
      </c>
      <c r="BS312">
        <v>13.2</v>
      </c>
      <c r="BT312" s="8">
        <v>14.6</v>
      </c>
      <c r="BU312">
        <v>14.6</v>
      </c>
      <c r="BV312">
        <v>14.6</v>
      </c>
      <c r="BW312">
        <v>14.6</v>
      </c>
      <c r="BX312">
        <v>14.6</v>
      </c>
      <c r="BY312">
        <v>14.6</v>
      </c>
      <c r="BZ312">
        <v>14.6</v>
      </c>
      <c r="CA312">
        <v>14.6</v>
      </c>
      <c r="CB312">
        <v>14.6</v>
      </c>
      <c r="CC312">
        <v>14.6</v>
      </c>
      <c r="CD312">
        <v>14.6</v>
      </c>
      <c r="CE312">
        <v>14.6</v>
      </c>
      <c r="CF312" t="s">
        <v>783</v>
      </c>
    </row>
    <row r="313" spans="1:83" ht="12.75">
      <c r="A313" s="68" t="s">
        <v>482</v>
      </c>
      <c r="B313" s="69" t="s">
        <v>483</v>
      </c>
      <c r="C313" s="69">
        <v>13.3</v>
      </c>
      <c r="D313" s="69">
        <v>13.3</v>
      </c>
      <c r="E313" s="70">
        <v>13.9</v>
      </c>
      <c r="F313" s="69">
        <v>13.9</v>
      </c>
      <c r="G313" s="69">
        <v>13.9</v>
      </c>
      <c r="H313" s="69">
        <v>13.9</v>
      </c>
      <c r="I313" s="69">
        <v>13.9</v>
      </c>
      <c r="J313" s="69">
        <v>13.9</v>
      </c>
      <c r="K313" s="69">
        <v>13.9</v>
      </c>
      <c r="L313" s="69">
        <v>13.9</v>
      </c>
      <c r="M313" s="69">
        <v>13.9</v>
      </c>
      <c r="N313" s="69">
        <v>13.9</v>
      </c>
      <c r="O313" s="69">
        <v>13.9</v>
      </c>
      <c r="P313" s="69">
        <v>13.9</v>
      </c>
      <c r="Q313" s="69">
        <v>13.9</v>
      </c>
      <c r="R313" s="69">
        <v>13.9</v>
      </c>
      <c r="S313" s="69">
        <v>13.9</v>
      </c>
      <c r="T313" s="69">
        <v>13.9</v>
      </c>
      <c r="U313" s="70">
        <v>13.6</v>
      </c>
      <c r="V313" s="69">
        <v>13.6</v>
      </c>
      <c r="W313" s="69">
        <v>13.6</v>
      </c>
      <c r="X313">
        <v>13.6</v>
      </c>
      <c r="Y313">
        <v>13.6</v>
      </c>
      <c r="Z313">
        <v>13.6</v>
      </c>
      <c r="AA313">
        <v>13.6</v>
      </c>
      <c r="AB313">
        <v>13.6</v>
      </c>
      <c r="AC313">
        <v>13.6</v>
      </c>
      <c r="AD313" s="77">
        <v>12.7</v>
      </c>
      <c r="AE313">
        <v>12.7</v>
      </c>
      <c r="AF313">
        <v>12.7</v>
      </c>
      <c r="AG313">
        <v>12.7</v>
      </c>
      <c r="AH313">
        <v>12.7</v>
      </c>
      <c r="AI313">
        <v>12.7</v>
      </c>
      <c r="AJ313">
        <v>12.7</v>
      </c>
      <c r="AK313">
        <v>12.7</v>
      </c>
      <c r="AL313">
        <v>12.7</v>
      </c>
      <c r="AM313">
        <v>12.7</v>
      </c>
      <c r="AN313">
        <v>12.7</v>
      </c>
      <c r="AO313">
        <v>12.7</v>
      </c>
      <c r="AP313">
        <v>12.7</v>
      </c>
      <c r="AQ313">
        <v>12.7</v>
      </c>
      <c r="AR313">
        <v>12.7</v>
      </c>
      <c r="AS313">
        <v>12.7</v>
      </c>
      <c r="AT313">
        <v>12.7</v>
      </c>
      <c r="AU313">
        <v>12.7</v>
      </c>
      <c r="AV313">
        <v>12.7</v>
      </c>
      <c r="AW313">
        <v>12.7</v>
      </c>
      <c r="AX313">
        <v>12.7</v>
      </c>
      <c r="AY313">
        <v>12.7</v>
      </c>
      <c r="AZ313">
        <v>12.7</v>
      </c>
      <c r="BA313">
        <v>12.7</v>
      </c>
      <c r="BB313">
        <v>12.7</v>
      </c>
      <c r="BC313">
        <v>12.7</v>
      </c>
      <c r="BD313">
        <v>12.7</v>
      </c>
      <c r="BE313">
        <v>12.7</v>
      </c>
      <c r="BF313">
        <v>12.7</v>
      </c>
      <c r="BG313">
        <v>12.7</v>
      </c>
      <c r="BH313" s="77">
        <v>13.3</v>
      </c>
      <c r="BI313">
        <v>13.3</v>
      </c>
      <c r="BJ313">
        <v>13.3</v>
      </c>
      <c r="BK313">
        <v>13.3</v>
      </c>
      <c r="BL313">
        <v>13.3</v>
      </c>
      <c r="BM313">
        <v>13.3</v>
      </c>
      <c r="BN313">
        <v>13.3</v>
      </c>
      <c r="BO313">
        <v>13.3</v>
      </c>
      <c r="BP313" s="77">
        <v>13.9</v>
      </c>
      <c r="BQ313">
        <v>13.9</v>
      </c>
      <c r="BR313">
        <v>13.9</v>
      </c>
      <c r="BS313">
        <v>13.9</v>
      </c>
      <c r="BT313" s="8">
        <v>14.6</v>
      </c>
      <c r="BU313">
        <v>14.6</v>
      </c>
      <c r="BV313">
        <v>14.6</v>
      </c>
      <c r="BW313">
        <v>14.6</v>
      </c>
      <c r="BX313">
        <v>14.6</v>
      </c>
      <c r="BY313">
        <v>14.6</v>
      </c>
      <c r="BZ313">
        <v>14.6</v>
      </c>
      <c r="CA313">
        <v>14.6</v>
      </c>
      <c r="CB313">
        <v>14.6</v>
      </c>
      <c r="CC313">
        <v>14.6</v>
      </c>
      <c r="CD313">
        <v>14.6</v>
      </c>
      <c r="CE313">
        <v>14.6</v>
      </c>
    </row>
    <row r="314" spans="1:83" ht="12.75">
      <c r="A314" s="68" t="s">
        <v>484</v>
      </c>
      <c r="B314" s="69" t="s">
        <v>485</v>
      </c>
      <c r="C314" s="69">
        <v>13.3</v>
      </c>
      <c r="D314" s="69">
        <v>13.3</v>
      </c>
      <c r="E314" s="70">
        <v>13.9</v>
      </c>
      <c r="F314" s="69">
        <v>13.9</v>
      </c>
      <c r="G314" s="69">
        <v>13.9</v>
      </c>
      <c r="H314" s="69">
        <v>13.9</v>
      </c>
      <c r="I314" s="69">
        <v>13.9</v>
      </c>
      <c r="J314" s="69">
        <v>13.9</v>
      </c>
      <c r="K314" s="69">
        <v>13.9</v>
      </c>
      <c r="L314" s="69">
        <v>13.9</v>
      </c>
      <c r="M314" s="69">
        <v>13.9</v>
      </c>
      <c r="N314" s="69">
        <v>13.9</v>
      </c>
      <c r="O314" s="69">
        <v>13.9</v>
      </c>
      <c r="P314" s="69">
        <v>13.9</v>
      </c>
      <c r="Q314" s="69">
        <v>13.9</v>
      </c>
      <c r="R314" s="69">
        <v>13.9</v>
      </c>
      <c r="S314" s="69">
        <v>13.9</v>
      </c>
      <c r="T314" s="69">
        <v>13.9</v>
      </c>
      <c r="U314" s="70">
        <v>13.6</v>
      </c>
      <c r="V314" s="69">
        <v>13.6</v>
      </c>
      <c r="W314" s="69">
        <v>13.6</v>
      </c>
      <c r="X314">
        <v>13.6</v>
      </c>
      <c r="Y314">
        <v>13.6</v>
      </c>
      <c r="Z314">
        <v>13.6</v>
      </c>
      <c r="AA314">
        <v>13.6</v>
      </c>
      <c r="AB314">
        <v>13.6</v>
      </c>
      <c r="AC314">
        <v>13.6</v>
      </c>
      <c r="AD314" s="77">
        <v>12.7</v>
      </c>
      <c r="AE314">
        <v>12.7</v>
      </c>
      <c r="AF314">
        <v>12.7</v>
      </c>
      <c r="AG314">
        <v>12.7</v>
      </c>
      <c r="AH314">
        <v>12.7</v>
      </c>
      <c r="AI314">
        <v>12.7</v>
      </c>
      <c r="AJ314">
        <v>12.7</v>
      </c>
      <c r="AK314">
        <v>12.7</v>
      </c>
      <c r="AL314">
        <v>12.7</v>
      </c>
      <c r="AM314">
        <v>12.7</v>
      </c>
      <c r="AN314">
        <v>12.7</v>
      </c>
      <c r="AO314">
        <v>12.7</v>
      </c>
      <c r="AP314">
        <v>12.7</v>
      </c>
      <c r="AQ314">
        <v>12.7</v>
      </c>
      <c r="AR314">
        <v>12.7</v>
      </c>
      <c r="AS314">
        <v>12.7</v>
      </c>
      <c r="AT314">
        <v>12.7</v>
      </c>
      <c r="AU314">
        <v>12.7</v>
      </c>
      <c r="AV314">
        <v>12.7</v>
      </c>
      <c r="AW314">
        <v>12.7</v>
      </c>
      <c r="AX314">
        <v>12.7</v>
      </c>
      <c r="AY314">
        <v>12.7</v>
      </c>
      <c r="AZ314">
        <v>12.7</v>
      </c>
      <c r="BA314">
        <v>12.7</v>
      </c>
      <c r="BB314">
        <v>12.7</v>
      </c>
      <c r="BC314">
        <v>12.7</v>
      </c>
      <c r="BD314">
        <v>12.7</v>
      </c>
      <c r="BE314">
        <v>12.7</v>
      </c>
      <c r="BF314">
        <v>12.7</v>
      </c>
      <c r="BG314">
        <v>12.7</v>
      </c>
      <c r="BH314" s="77">
        <v>13.3</v>
      </c>
      <c r="BI314">
        <v>13.3</v>
      </c>
      <c r="BJ314">
        <v>13.3</v>
      </c>
      <c r="BK314">
        <v>13.3</v>
      </c>
      <c r="BL314">
        <v>13.3</v>
      </c>
      <c r="BM314">
        <v>13.3</v>
      </c>
      <c r="BN314">
        <v>13.3</v>
      </c>
      <c r="BO314">
        <v>13.3</v>
      </c>
      <c r="BP314" s="77">
        <v>13.9</v>
      </c>
      <c r="BQ314">
        <v>13.9</v>
      </c>
      <c r="BR314">
        <v>13.9</v>
      </c>
      <c r="BS314">
        <v>13.9</v>
      </c>
      <c r="BT314" s="8">
        <v>14.6</v>
      </c>
      <c r="BU314">
        <v>14.6</v>
      </c>
      <c r="BV314">
        <v>14.6</v>
      </c>
      <c r="BW314">
        <v>14.6</v>
      </c>
      <c r="BX314">
        <v>14.6</v>
      </c>
      <c r="BY314">
        <v>14.6</v>
      </c>
      <c r="BZ314">
        <v>14.6</v>
      </c>
      <c r="CA314">
        <v>14.6</v>
      </c>
      <c r="CB314">
        <v>14.6</v>
      </c>
      <c r="CC314">
        <v>14.6</v>
      </c>
      <c r="CD314">
        <v>14.6</v>
      </c>
      <c r="CE314">
        <v>14.6</v>
      </c>
    </row>
    <row r="315" spans="1:83" ht="12.75">
      <c r="A315" s="68" t="s">
        <v>486</v>
      </c>
      <c r="B315" s="69" t="s">
        <v>904</v>
      </c>
      <c r="C315" s="69">
        <v>13.1</v>
      </c>
      <c r="D315" s="69">
        <v>13.1</v>
      </c>
      <c r="E315" s="69">
        <v>13.1</v>
      </c>
      <c r="F315" s="69">
        <v>13.1</v>
      </c>
      <c r="G315" s="69">
        <v>13.1</v>
      </c>
      <c r="H315" s="69">
        <v>13.1</v>
      </c>
      <c r="I315" s="70">
        <v>13.5</v>
      </c>
      <c r="J315" s="69">
        <v>13.5</v>
      </c>
      <c r="K315" s="69">
        <v>13.5</v>
      </c>
      <c r="L315" s="69">
        <v>13.5</v>
      </c>
      <c r="M315" s="69">
        <v>13.5</v>
      </c>
      <c r="N315" s="69">
        <v>13.5</v>
      </c>
      <c r="O315" s="69">
        <v>13.5</v>
      </c>
      <c r="P315" s="69">
        <v>13.5</v>
      </c>
      <c r="Q315" s="69">
        <v>13.5</v>
      </c>
      <c r="R315" s="69">
        <v>13.5</v>
      </c>
      <c r="S315" s="69">
        <v>13.5</v>
      </c>
      <c r="T315" s="69">
        <v>13.5</v>
      </c>
      <c r="U315" s="69">
        <v>13.5</v>
      </c>
      <c r="V315" s="69">
        <v>13.5</v>
      </c>
      <c r="W315" s="69">
        <v>13.5</v>
      </c>
      <c r="X315">
        <v>13.5</v>
      </c>
      <c r="Y315">
        <v>13.5</v>
      </c>
      <c r="Z315">
        <v>13.5</v>
      </c>
      <c r="AA315">
        <v>13.5</v>
      </c>
      <c r="AB315">
        <v>13.5</v>
      </c>
      <c r="AC315">
        <v>13.5</v>
      </c>
      <c r="AD315" s="77">
        <v>12.6</v>
      </c>
      <c r="AE315">
        <v>12.6</v>
      </c>
      <c r="AF315">
        <v>12.6</v>
      </c>
      <c r="AG315">
        <v>12.6</v>
      </c>
      <c r="AH315">
        <v>12.6</v>
      </c>
      <c r="AI315">
        <v>12.6</v>
      </c>
      <c r="AJ315" s="77">
        <v>13.2</v>
      </c>
      <c r="AK315">
        <v>13.2</v>
      </c>
      <c r="AL315">
        <v>13.2</v>
      </c>
      <c r="AM315">
        <v>13.2</v>
      </c>
      <c r="AN315">
        <v>13.2</v>
      </c>
      <c r="AO315">
        <v>13.2</v>
      </c>
      <c r="AP315">
        <v>13.2</v>
      </c>
      <c r="AQ315">
        <v>13.2</v>
      </c>
      <c r="AR315">
        <v>13.2</v>
      </c>
      <c r="AS315">
        <v>13.2</v>
      </c>
      <c r="AT315">
        <v>13.2</v>
      </c>
      <c r="AU315">
        <v>13.2</v>
      </c>
      <c r="AV315">
        <v>13.2</v>
      </c>
      <c r="AW315">
        <v>13.2</v>
      </c>
      <c r="AX315">
        <v>13.2</v>
      </c>
      <c r="AY315">
        <v>13.2</v>
      </c>
      <c r="AZ315">
        <v>13.2</v>
      </c>
      <c r="BA315">
        <v>13.2</v>
      </c>
      <c r="BB315">
        <v>13.2</v>
      </c>
      <c r="BC315">
        <v>13.2</v>
      </c>
      <c r="BD315">
        <v>13.2</v>
      </c>
      <c r="BE315">
        <v>13.2</v>
      </c>
      <c r="BF315">
        <v>13.2</v>
      </c>
      <c r="BG315">
        <v>13.2</v>
      </c>
      <c r="BH315" s="77">
        <v>13.8</v>
      </c>
      <c r="BI315">
        <v>13.8</v>
      </c>
      <c r="BJ315">
        <v>13.8</v>
      </c>
      <c r="BK315">
        <v>13.8</v>
      </c>
      <c r="BL315">
        <v>13.8</v>
      </c>
      <c r="BM315">
        <v>13.8</v>
      </c>
      <c r="BN315">
        <v>13.8</v>
      </c>
      <c r="BO315">
        <v>13.8</v>
      </c>
      <c r="BP315">
        <v>13.8</v>
      </c>
      <c r="BQ315">
        <v>13.8</v>
      </c>
      <c r="BR315">
        <v>13.8</v>
      </c>
      <c r="BS315">
        <v>13.8</v>
      </c>
      <c r="BT315" s="8">
        <v>14.6</v>
      </c>
      <c r="BU315">
        <v>14.6</v>
      </c>
      <c r="BV315">
        <v>14.6</v>
      </c>
      <c r="BW315">
        <v>14.6</v>
      </c>
      <c r="BX315">
        <v>14.6</v>
      </c>
      <c r="BY315">
        <v>14.6</v>
      </c>
      <c r="BZ315">
        <v>14.6</v>
      </c>
      <c r="CA315">
        <v>14.6</v>
      </c>
      <c r="CB315">
        <v>14.6</v>
      </c>
      <c r="CC315">
        <v>14.6</v>
      </c>
      <c r="CD315">
        <v>14.6</v>
      </c>
      <c r="CE315">
        <v>14.6</v>
      </c>
    </row>
    <row r="316" spans="1:83" ht="12.75">
      <c r="A316" s="68" t="s">
        <v>487</v>
      </c>
      <c r="B316" s="69" t="s">
        <v>905</v>
      </c>
      <c r="C316" s="69">
        <v>13.1</v>
      </c>
      <c r="D316" s="69">
        <v>13.1</v>
      </c>
      <c r="E316" s="69">
        <v>13.1</v>
      </c>
      <c r="F316" s="69">
        <v>13.1</v>
      </c>
      <c r="G316" s="69">
        <v>13.1</v>
      </c>
      <c r="H316" s="69">
        <v>13.1</v>
      </c>
      <c r="I316" s="70">
        <v>13.5</v>
      </c>
      <c r="J316" s="69">
        <v>13.5</v>
      </c>
      <c r="K316" s="69">
        <v>13.5</v>
      </c>
      <c r="L316" s="69">
        <v>13.5</v>
      </c>
      <c r="M316" s="69">
        <v>13.5</v>
      </c>
      <c r="N316" s="69">
        <v>13.5</v>
      </c>
      <c r="O316" s="69">
        <v>13.5</v>
      </c>
      <c r="P316" s="69">
        <v>13.5</v>
      </c>
      <c r="Q316" s="69">
        <v>13.5</v>
      </c>
      <c r="R316" s="69">
        <v>13.5</v>
      </c>
      <c r="S316" s="69">
        <v>13.5</v>
      </c>
      <c r="T316" s="69">
        <v>13.5</v>
      </c>
      <c r="U316" s="69">
        <v>13.5</v>
      </c>
      <c r="V316" s="69">
        <v>13.5</v>
      </c>
      <c r="W316" s="69">
        <v>13.5</v>
      </c>
      <c r="X316">
        <v>13.5</v>
      </c>
      <c r="Y316">
        <v>13.5</v>
      </c>
      <c r="Z316">
        <v>13.5</v>
      </c>
      <c r="AA316">
        <v>13.5</v>
      </c>
      <c r="AB316">
        <v>13.5</v>
      </c>
      <c r="AC316">
        <v>13.5</v>
      </c>
      <c r="AD316" s="77">
        <v>12.6</v>
      </c>
      <c r="AE316">
        <v>12.6</v>
      </c>
      <c r="AF316">
        <v>12.6</v>
      </c>
      <c r="AG316">
        <v>12.6</v>
      </c>
      <c r="AH316">
        <v>12.6</v>
      </c>
      <c r="AI316">
        <v>12.6</v>
      </c>
      <c r="AJ316" s="77">
        <v>13.2</v>
      </c>
      <c r="AK316">
        <v>13.2</v>
      </c>
      <c r="AL316">
        <v>13.2</v>
      </c>
      <c r="AM316">
        <v>13.2</v>
      </c>
      <c r="AN316">
        <v>13.2</v>
      </c>
      <c r="AO316">
        <v>13.2</v>
      </c>
      <c r="AP316">
        <v>13.2</v>
      </c>
      <c r="AQ316">
        <v>13.2</v>
      </c>
      <c r="AR316">
        <v>13.2</v>
      </c>
      <c r="AS316">
        <v>13.2</v>
      </c>
      <c r="AT316">
        <v>13.2</v>
      </c>
      <c r="AU316">
        <v>13.2</v>
      </c>
      <c r="AV316">
        <v>13.2</v>
      </c>
      <c r="AW316">
        <v>13.2</v>
      </c>
      <c r="AX316">
        <v>13.2</v>
      </c>
      <c r="AY316">
        <v>13.2</v>
      </c>
      <c r="AZ316">
        <v>13.2</v>
      </c>
      <c r="BA316">
        <v>13.2</v>
      </c>
      <c r="BB316">
        <v>13.2</v>
      </c>
      <c r="BC316">
        <v>13.2</v>
      </c>
      <c r="BD316">
        <v>13.2</v>
      </c>
      <c r="BE316">
        <v>13.2</v>
      </c>
      <c r="BF316">
        <v>13.2</v>
      </c>
      <c r="BG316">
        <v>13.2</v>
      </c>
      <c r="BH316" s="77">
        <v>13.8</v>
      </c>
      <c r="BI316">
        <v>13.8</v>
      </c>
      <c r="BJ316">
        <v>13.8</v>
      </c>
      <c r="BK316">
        <v>13.8</v>
      </c>
      <c r="BL316">
        <v>13.8</v>
      </c>
      <c r="BM316">
        <v>13.8</v>
      </c>
      <c r="BN316">
        <v>13.8</v>
      </c>
      <c r="BO316">
        <v>13.8</v>
      </c>
      <c r="BP316">
        <v>13.8</v>
      </c>
      <c r="BQ316">
        <v>13.8</v>
      </c>
      <c r="BR316">
        <v>13.8</v>
      </c>
      <c r="BS316">
        <v>13.8</v>
      </c>
      <c r="BT316" s="8">
        <v>14.6</v>
      </c>
      <c r="BU316">
        <v>14.6</v>
      </c>
      <c r="BV316">
        <v>14.6</v>
      </c>
      <c r="BW316">
        <v>14.6</v>
      </c>
      <c r="BX316">
        <v>14.6</v>
      </c>
      <c r="BY316">
        <v>14.6</v>
      </c>
      <c r="BZ316">
        <v>14.6</v>
      </c>
      <c r="CA316">
        <v>14.6</v>
      </c>
      <c r="CB316">
        <v>14.6</v>
      </c>
      <c r="CC316">
        <v>14.6</v>
      </c>
      <c r="CD316">
        <v>14.6</v>
      </c>
      <c r="CE316">
        <v>14.6</v>
      </c>
    </row>
    <row r="317" spans="1:85" ht="12.75">
      <c r="A317" s="68" t="s">
        <v>488</v>
      </c>
      <c r="B317" s="69" t="s">
        <v>489</v>
      </c>
      <c r="C317" s="69">
        <v>14.5</v>
      </c>
      <c r="D317" s="69">
        <v>14.5</v>
      </c>
      <c r="E317" s="69">
        <v>14.5</v>
      </c>
      <c r="F317" s="69">
        <v>14.5</v>
      </c>
      <c r="G317" s="69">
        <v>14.5</v>
      </c>
      <c r="H317" s="69">
        <v>14.5</v>
      </c>
      <c r="I317" s="69">
        <v>14.5</v>
      </c>
      <c r="J317" s="69">
        <v>14.9</v>
      </c>
      <c r="K317" s="69">
        <v>14.9</v>
      </c>
      <c r="L317" s="69">
        <v>14.9</v>
      </c>
      <c r="M317" s="69">
        <v>14.9</v>
      </c>
      <c r="N317" s="69">
        <v>14.9</v>
      </c>
      <c r="O317" s="69">
        <v>14.9</v>
      </c>
      <c r="P317" s="69">
        <v>14.9</v>
      </c>
      <c r="Q317" s="69">
        <v>14.9</v>
      </c>
      <c r="R317" s="69">
        <v>14.9</v>
      </c>
      <c r="S317" s="69">
        <v>14.9</v>
      </c>
      <c r="T317" s="70">
        <v>14.6</v>
      </c>
      <c r="U317" s="69">
        <v>14.6</v>
      </c>
      <c r="V317" s="69">
        <v>14.6</v>
      </c>
      <c r="W317" s="69">
        <v>14.6</v>
      </c>
      <c r="X317">
        <v>14.6</v>
      </c>
      <c r="Y317">
        <v>14.6</v>
      </c>
      <c r="Z317">
        <v>14.6</v>
      </c>
      <c r="AA317">
        <v>14.6</v>
      </c>
      <c r="AB317">
        <v>14.6</v>
      </c>
      <c r="AC317">
        <v>14.6</v>
      </c>
      <c r="AD317" s="77">
        <v>13.7</v>
      </c>
      <c r="AE317">
        <v>13.7</v>
      </c>
      <c r="AF317">
        <v>13.7</v>
      </c>
      <c r="AG317">
        <v>13.7</v>
      </c>
      <c r="AH317">
        <v>13.7</v>
      </c>
      <c r="AI317">
        <v>13.7</v>
      </c>
      <c r="AJ317">
        <v>13.7</v>
      </c>
      <c r="AK317">
        <v>13.7</v>
      </c>
      <c r="AL317">
        <v>13.7</v>
      </c>
      <c r="AM317">
        <v>13.7</v>
      </c>
      <c r="AN317">
        <v>13.7</v>
      </c>
      <c r="AO317">
        <v>13.7</v>
      </c>
      <c r="AP317">
        <v>13.7</v>
      </c>
      <c r="AQ317">
        <v>13.7</v>
      </c>
      <c r="AR317">
        <v>13.7</v>
      </c>
      <c r="AS317">
        <v>13.7</v>
      </c>
      <c r="AT317">
        <v>13.7</v>
      </c>
      <c r="AU317">
        <v>13.7</v>
      </c>
      <c r="AV317" s="77">
        <v>14.3</v>
      </c>
      <c r="AW317">
        <v>14.3</v>
      </c>
      <c r="AX317">
        <v>14.3</v>
      </c>
      <c r="AY317">
        <v>14.3</v>
      </c>
      <c r="AZ317">
        <v>14.3</v>
      </c>
      <c r="BA317">
        <v>14.3</v>
      </c>
      <c r="BB317">
        <v>14.3</v>
      </c>
      <c r="BC317">
        <v>14.3</v>
      </c>
      <c r="BD317">
        <v>14.3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0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0</v>
      </c>
      <c r="BT317" s="8">
        <v>0</v>
      </c>
      <c r="BU317">
        <v>0</v>
      </c>
      <c r="BV317">
        <v>0</v>
      </c>
      <c r="BW317">
        <v>0</v>
      </c>
      <c r="BX317">
        <v>0</v>
      </c>
      <c r="BY317">
        <v>0</v>
      </c>
      <c r="BZ317">
        <v>0</v>
      </c>
      <c r="CA317">
        <v>0</v>
      </c>
      <c r="CB317">
        <v>0</v>
      </c>
      <c r="CC317">
        <v>0</v>
      </c>
      <c r="CD317">
        <v>0</v>
      </c>
      <c r="CE317">
        <v>0</v>
      </c>
      <c r="CF317" t="s">
        <v>780</v>
      </c>
      <c r="CG317" t="s">
        <v>976</v>
      </c>
    </row>
    <row r="318" spans="1:85" ht="12.75">
      <c r="A318" s="68" t="s">
        <v>490</v>
      </c>
      <c r="B318" s="69" t="s">
        <v>491</v>
      </c>
      <c r="C318" s="69">
        <v>14.5</v>
      </c>
      <c r="D318" s="69">
        <v>14.5</v>
      </c>
      <c r="E318" s="69">
        <v>14.5</v>
      </c>
      <c r="F318" s="69">
        <v>14.5</v>
      </c>
      <c r="G318" s="69">
        <v>14.5</v>
      </c>
      <c r="H318" s="69">
        <v>14.5</v>
      </c>
      <c r="I318" s="69">
        <v>14.5</v>
      </c>
      <c r="J318" s="69">
        <v>14.9</v>
      </c>
      <c r="K318" s="69">
        <v>14.9</v>
      </c>
      <c r="L318" s="69">
        <v>14.9</v>
      </c>
      <c r="M318" s="69">
        <v>14.9</v>
      </c>
      <c r="N318" s="69">
        <v>14.9</v>
      </c>
      <c r="O318" s="69">
        <v>14.9</v>
      </c>
      <c r="P318" s="69">
        <v>14.9</v>
      </c>
      <c r="Q318" s="69">
        <v>14.9</v>
      </c>
      <c r="R318" s="69">
        <v>14.9</v>
      </c>
      <c r="S318" s="69">
        <v>14.9</v>
      </c>
      <c r="T318" s="70">
        <v>14.6</v>
      </c>
      <c r="U318" s="69">
        <v>14.6</v>
      </c>
      <c r="V318" s="69">
        <v>14.6</v>
      </c>
      <c r="W318" s="69">
        <v>14.6</v>
      </c>
      <c r="X318">
        <v>14.6</v>
      </c>
      <c r="Y318">
        <v>14.6</v>
      </c>
      <c r="Z318">
        <v>14.6</v>
      </c>
      <c r="AA318">
        <v>14.6</v>
      </c>
      <c r="AB318">
        <v>14.6</v>
      </c>
      <c r="AC318">
        <v>14.6</v>
      </c>
      <c r="AD318" s="77">
        <v>13.7</v>
      </c>
      <c r="AE318">
        <v>13.7</v>
      </c>
      <c r="AF318">
        <v>13.7</v>
      </c>
      <c r="AG318">
        <v>13.7</v>
      </c>
      <c r="AH318">
        <v>13.7</v>
      </c>
      <c r="AI318">
        <v>13.7</v>
      </c>
      <c r="AJ318">
        <v>13.7</v>
      </c>
      <c r="AK318">
        <v>13.7</v>
      </c>
      <c r="AL318">
        <v>13.7</v>
      </c>
      <c r="AM318">
        <v>13.7</v>
      </c>
      <c r="AN318">
        <v>13.7</v>
      </c>
      <c r="AO318">
        <v>13.7</v>
      </c>
      <c r="AP318">
        <v>13.7</v>
      </c>
      <c r="AQ318">
        <v>13.7</v>
      </c>
      <c r="AR318">
        <v>13.7</v>
      </c>
      <c r="AS318">
        <v>13.7</v>
      </c>
      <c r="AT318">
        <v>13.7</v>
      </c>
      <c r="AU318">
        <v>13.7</v>
      </c>
      <c r="AV318" s="77">
        <v>14.3</v>
      </c>
      <c r="AW318">
        <v>14.3</v>
      </c>
      <c r="AX318">
        <v>14.3</v>
      </c>
      <c r="AY318">
        <v>14.3</v>
      </c>
      <c r="AZ318">
        <v>14.3</v>
      </c>
      <c r="BA318">
        <v>14.3</v>
      </c>
      <c r="BB318">
        <v>14.3</v>
      </c>
      <c r="BC318">
        <v>14.3</v>
      </c>
      <c r="BD318">
        <v>14.3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0</v>
      </c>
      <c r="BT318" s="8">
        <v>0</v>
      </c>
      <c r="BU318">
        <v>0</v>
      </c>
      <c r="BV318">
        <v>0</v>
      </c>
      <c r="BW318">
        <v>0</v>
      </c>
      <c r="BX318">
        <v>0</v>
      </c>
      <c r="BY318">
        <v>0</v>
      </c>
      <c r="BZ318">
        <v>0</v>
      </c>
      <c r="CA318">
        <v>0</v>
      </c>
      <c r="CB318">
        <v>0</v>
      </c>
      <c r="CC318">
        <v>0</v>
      </c>
      <c r="CD318">
        <v>0</v>
      </c>
      <c r="CE318">
        <v>0</v>
      </c>
      <c r="CF318" t="s">
        <v>780</v>
      </c>
      <c r="CG318" t="s">
        <v>975</v>
      </c>
    </row>
    <row r="319" spans="1:83" ht="12.75">
      <c r="A319" s="7" t="s">
        <v>492</v>
      </c>
      <c r="B319" s="8" t="s">
        <v>493</v>
      </c>
      <c r="C319" s="8">
        <v>13.8</v>
      </c>
      <c r="D319" s="8">
        <v>13.8</v>
      </c>
      <c r="E319" s="8">
        <v>13.8</v>
      </c>
      <c r="F319" s="8">
        <v>13.8</v>
      </c>
      <c r="G319" s="8">
        <v>13.8</v>
      </c>
      <c r="H319" s="8">
        <v>13.8</v>
      </c>
      <c r="I319" s="8">
        <v>13.8</v>
      </c>
      <c r="J319" s="64">
        <v>14.5</v>
      </c>
      <c r="K319" s="8">
        <v>14.5</v>
      </c>
      <c r="L319" s="8">
        <v>14.5</v>
      </c>
      <c r="M319" s="8">
        <v>14.5</v>
      </c>
      <c r="N319" s="8">
        <v>14.5</v>
      </c>
      <c r="O319" s="8">
        <v>14.5</v>
      </c>
      <c r="P319" s="8">
        <v>14.5</v>
      </c>
      <c r="Q319" s="8">
        <v>14.5</v>
      </c>
      <c r="R319" s="8">
        <v>14.5</v>
      </c>
      <c r="S319" s="8">
        <v>14.5</v>
      </c>
      <c r="T319" s="8">
        <v>14.5</v>
      </c>
      <c r="U319" s="8">
        <v>14.5</v>
      </c>
      <c r="V319" s="8">
        <v>14.5</v>
      </c>
      <c r="W319" s="8">
        <v>14.5</v>
      </c>
      <c r="X319">
        <v>14.5</v>
      </c>
      <c r="Y319">
        <v>14.5</v>
      </c>
      <c r="Z319">
        <v>14.5</v>
      </c>
      <c r="AA319">
        <v>14.5</v>
      </c>
      <c r="AB319" s="77">
        <v>14.2</v>
      </c>
      <c r="AC319">
        <v>14.2</v>
      </c>
      <c r="AD319" s="77">
        <v>13.3</v>
      </c>
      <c r="AE319">
        <v>13.3</v>
      </c>
      <c r="AF319">
        <v>13.3</v>
      </c>
      <c r="AG319">
        <v>13.3</v>
      </c>
      <c r="AH319">
        <v>13.3</v>
      </c>
      <c r="AI319">
        <v>13.3</v>
      </c>
      <c r="AJ319">
        <v>13.3</v>
      </c>
      <c r="AK319">
        <v>13.3</v>
      </c>
      <c r="AL319">
        <v>13.3</v>
      </c>
      <c r="AM319">
        <v>13.3</v>
      </c>
      <c r="AN319" s="81">
        <v>12.9</v>
      </c>
      <c r="AO319">
        <v>12.9</v>
      </c>
      <c r="AP319">
        <v>12.9</v>
      </c>
      <c r="AQ319">
        <v>12.9</v>
      </c>
      <c r="AR319">
        <v>12.9</v>
      </c>
      <c r="AS319">
        <v>12.9</v>
      </c>
      <c r="AT319">
        <v>12.9</v>
      </c>
      <c r="AU319">
        <v>12.9</v>
      </c>
      <c r="AV319">
        <v>12.9</v>
      </c>
      <c r="AW319">
        <v>12.9</v>
      </c>
      <c r="AX319">
        <v>12.9</v>
      </c>
      <c r="AY319">
        <v>12.9</v>
      </c>
      <c r="AZ319" s="77">
        <v>13.7</v>
      </c>
      <c r="BA319">
        <v>13.7</v>
      </c>
      <c r="BB319">
        <v>13.7</v>
      </c>
      <c r="BC319">
        <v>13.7</v>
      </c>
      <c r="BD319">
        <v>13.7</v>
      </c>
      <c r="BE319">
        <v>13.7</v>
      </c>
      <c r="BF319">
        <v>13.7</v>
      </c>
      <c r="BG319">
        <v>13.7</v>
      </c>
      <c r="BH319">
        <v>13.7</v>
      </c>
      <c r="BI319">
        <v>13.7</v>
      </c>
      <c r="BJ319">
        <v>13.7</v>
      </c>
      <c r="BK319">
        <v>13.7</v>
      </c>
      <c r="BL319" s="77">
        <v>14.4</v>
      </c>
      <c r="BM319">
        <v>14.4</v>
      </c>
      <c r="BN319">
        <v>14.4</v>
      </c>
      <c r="BO319">
        <v>14.4</v>
      </c>
      <c r="BP319">
        <v>14.4</v>
      </c>
      <c r="BQ319">
        <v>14.4</v>
      </c>
      <c r="BR319">
        <v>14.4</v>
      </c>
      <c r="BS319">
        <v>14.4</v>
      </c>
      <c r="BT319" s="8">
        <v>14.6</v>
      </c>
      <c r="BU319">
        <v>14.6</v>
      </c>
      <c r="BV319">
        <v>14.6</v>
      </c>
      <c r="BW319">
        <v>14.6</v>
      </c>
      <c r="BX319">
        <v>14.6</v>
      </c>
      <c r="BY319">
        <v>14.6</v>
      </c>
      <c r="BZ319">
        <v>14.6</v>
      </c>
      <c r="CA319">
        <v>14.6</v>
      </c>
      <c r="CB319">
        <v>14.6</v>
      </c>
      <c r="CC319">
        <v>14.6</v>
      </c>
      <c r="CD319">
        <v>14.6</v>
      </c>
      <c r="CE319">
        <v>14.6</v>
      </c>
    </row>
    <row r="320" spans="1:83" ht="12.75">
      <c r="A320" s="68" t="s">
        <v>494</v>
      </c>
      <c r="B320" s="69" t="s">
        <v>495</v>
      </c>
      <c r="C320" s="69">
        <v>13.9</v>
      </c>
      <c r="D320" s="69">
        <v>13.9</v>
      </c>
      <c r="E320" s="69">
        <v>13.9</v>
      </c>
      <c r="F320" s="69">
        <v>13.9</v>
      </c>
      <c r="G320" s="69">
        <v>13.9</v>
      </c>
      <c r="H320" s="69">
        <v>13.9</v>
      </c>
      <c r="I320" s="69">
        <v>13.9</v>
      </c>
      <c r="J320" s="69">
        <v>13.9</v>
      </c>
      <c r="K320" s="69">
        <v>13.9</v>
      </c>
      <c r="L320" s="69">
        <v>13.9</v>
      </c>
      <c r="M320" s="69">
        <v>13.9</v>
      </c>
      <c r="N320" s="69">
        <v>13.9</v>
      </c>
      <c r="O320" s="69">
        <v>13.9</v>
      </c>
      <c r="P320" s="69">
        <v>13.9</v>
      </c>
      <c r="Q320" s="69">
        <v>13.9</v>
      </c>
      <c r="R320" s="69">
        <v>13.9</v>
      </c>
      <c r="S320" s="69">
        <v>13.9</v>
      </c>
      <c r="T320" s="69">
        <v>13.9</v>
      </c>
      <c r="U320" s="69">
        <v>13.9</v>
      </c>
      <c r="V320" s="69">
        <v>13.9</v>
      </c>
      <c r="W320" s="69">
        <v>13.9</v>
      </c>
      <c r="X320">
        <v>13.9</v>
      </c>
      <c r="Y320">
        <v>13.9</v>
      </c>
      <c r="Z320">
        <v>13.9</v>
      </c>
      <c r="AA320">
        <v>13.9</v>
      </c>
      <c r="AB320">
        <v>13.9</v>
      </c>
      <c r="AC320">
        <v>13.9</v>
      </c>
      <c r="AD320" s="77">
        <v>13</v>
      </c>
      <c r="AE320">
        <v>13</v>
      </c>
      <c r="AF320">
        <v>13</v>
      </c>
      <c r="AG320">
        <v>13</v>
      </c>
      <c r="AH320">
        <v>13</v>
      </c>
      <c r="AI320">
        <v>13</v>
      </c>
      <c r="AJ320">
        <v>13</v>
      </c>
      <c r="AK320">
        <v>13</v>
      </c>
      <c r="AL320">
        <v>13</v>
      </c>
      <c r="AM320">
        <v>13</v>
      </c>
      <c r="AN320">
        <v>13</v>
      </c>
      <c r="AO320">
        <v>13</v>
      </c>
      <c r="AP320">
        <v>13</v>
      </c>
      <c r="AQ320">
        <v>13</v>
      </c>
      <c r="AR320">
        <v>13</v>
      </c>
      <c r="AS320">
        <v>13</v>
      </c>
      <c r="AT320">
        <v>13</v>
      </c>
      <c r="AU320">
        <v>13</v>
      </c>
      <c r="AV320" s="77">
        <v>13.7</v>
      </c>
      <c r="AW320">
        <v>13.7</v>
      </c>
      <c r="AX320">
        <v>13.7</v>
      </c>
      <c r="AY320">
        <v>13.7</v>
      </c>
      <c r="AZ320">
        <v>13.7</v>
      </c>
      <c r="BA320">
        <v>13.7</v>
      </c>
      <c r="BB320">
        <v>13.7</v>
      </c>
      <c r="BC320">
        <v>13.7</v>
      </c>
      <c r="BD320">
        <v>13.7</v>
      </c>
      <c r="BE320">
        <v>13.7</v>
      </c>
      <c r="BF320">
        <v>13.7</v>
      </c>
      <c r="BG320">
        <v>13.7</v>
      </c>
      <c r="BH320" s="77">
        <v>13.9</v>
      </c>
      <c r="BI320">
        <v>13.9</v>
      </c>
      <c r="BJ320">
        <v>13.9</v>
      </c>
      <c r="BK320">
        <v>13.9</v>
      </c>
      <c r="BL320">
        <v>13.9</v>
      </c>
      <c r="BM320">
        <v>13.9</v>
      </c>
      <c r="BN320">
        <v>13.9</v>
      </c>
      <c r="BO320">
        <v>13.9</v>
      </c>
      <c r="BP320">
        <v>13.9</v>
      </c>
      <c r="BQ320">
        <v>13.9</v>
      </c>
      <c r="BR320">
        <v>13.9</v>
      </c>
      <c r="BS320">
        <v>13.9</v>
      </c>
      <c r="BT320" s="8">
        <v>14.6</v>
      </c>
      <c r="BU320">
        <v>14.6</v>
      </c>
      <c r="BV320">
        <v>14.6</v>
      </c>
      <c r="BW320">
        <v>14.6</v>
      </c>
      <c r="BX320">
        <v>14.6</v>
      </c>
      <c r="BY320">
        <v>14.6</v>
      </c>
      <c r="BZ320">
        <v>14.6</v>
      </c>
      <c r="CA320">
        <v>14.6</v>
      </c>
      <c r="CB320">
        <v>14.6</v>
      </c>
      <c r="CC320">
        <v>14.6</v>
      </c>
      <c r="CD320">
        <v>14.6</v>
      </c>
      <c r="CE320">
        <v>14.6</v>
      </c>
    </row>
    <row r="321" spans="1:83" ht="12.75">
      <c r="A321" s="68" t="s">
        <v>496</v>
      </c>
      <c r="B321" s="69" t="s">
        <v>497</v>
      </c>
      <c r="C321" s="69">
        <v>13.9</v>
      </c>
      <c r="D321" s="69">
        <v>13.9</v>
      </c>
      <c r="E321" s="69">
        <v>13.9</v>
      </c>
      <c r="F321" s="69">
        <v>13.9</v>
      </c>
      <c r="G321" s="69">
        <v>13.9</v>
      </c>
      <c r="H321" s="69">
        <v>13.9</v>
      </c>
      <c r="I321" s="69">
        <v>13.9</v>
      </c>
      <c r="J321" s="69">
        <v>13.9</v>
      </c>
      <c r="K321" s="69">
        <v>13.9</v>
      </c>
      <c r="L321" s="69">
        <v>13.9</v>
      </c>
      <c r="M321" s="69">
        <v>13.9</v>
      </c>
      <c r="N321" s="69">
        <v>13.9</v>
      </c>
      <c r="O321" s="69">
        <v>13.9</v>
      </c>
      <c r="P321" s="69">
        <v>13.9</v>
      </c>
      <c r="Q321" s="69">
        <v>13.9</v>
      </c>
      <c r="R321" s="69">
        <v>13.9</v>
      </c>
      <c r="S321" s="69">
        <v>13.9</v>
      </c>
      <c r="T321" s="69">
        <v>13.9</v>
      </c>
      <c r="U321" s="69">
        <v>13.9</v>
      </c>
      <c r="V321" s="69">
        <v>13.9</v>
      </c>
      <c r="W321" s="69">
        <v>13.9</v>
      </c>
      <c r="X321">
        <v>13.9</v>
      </c>
      <c r="Y321">
        <v>13.9</v>
      </c>
      <c r="Z321">
        <v>13.9</v>
      </c>
      <c r="AA321">
        <v>13.9</v>
      </c>
      <c r="AB321">
        <v>13.9</v>
      </c>
      <c r="AC321">
        <v>13.9</v>
      </c>
      <c r="AD321" s="77">
        <v>13</v>
      </c>
      <c r="AE321">
        <v>13</v>
      </c>
      <c r="AF321">
        <v>13</v>
      </c>
      <c r="AG321">
        <v>13</v>
      </c>
      <c r="AH321">
        <v>13</v>
      </c>
      <c r="AI321">
        <v>13</v>
      </c>
      <c r="AJ321">
        <v>13</v>
      </c>
      <c r="AK321">
        <v>13</v>
      </c>
      <c r="AL321">
        <v>13</v>
      </c>
      <c r="AM321">
        <v>13</v>
      </c>
      <c r="AN321">
        <v>13</v>
      </c>
      <c r="AO321">
        <v>13</v>
      </c>
      <c r="AP321">
        <v>13</v>
      </c>
      <c r="AQ321">
        <v>13</v>
      </c>
      <c r="AR321">
        <v>13</v>
      </c>
      <c r="AS321">
        <v>13</v>
      </c>
      <c r="AT321">
        <v>13</v>
      </c>
      <c r="AU321">
        <v>13</v>
      </c>
      <c r="AV321" s="77">
        <v>13.7</v>
      </c>
      <c r="AW321">
        <v>13.7</v>
      </c>
      <c r="AX321">
        <v>13.7</v>
      </c>
      <c r="AY321">
        <v>13.7</v>
      </c>
      <c r="AZ321">
        <v>13.7</v>
      </c>
      <c r="BA321">
        <v>13.7</v>
      </c>
      <c r="BB321">
        <v>13.7</v>
      </c>
      <c r="BC321">
        <v>13.7</v>
      </c>
      <c r="BD321">
        <v>13.7</v>
      </c>
      <c r="BE321">
        <v>13.7</v>
      </c>
      <c r="BF321">
        <v>13.7</v>
      </c>
      <c r="BG321">
        <v>13.7</v>
      </c>
      <c r="BH321" s="77">
        <v>13.9</v>
      </c>
      <c r="BI321">
        <v>13.9</v>
      </c>
      <c r="BJ321">
        <v>13.9</v>
      </c>
      <c r="BK321">
        <v>13.9</v>
      </c>
      <c r="BL321">
        <v>13.9</v>
      </c>
      <c r="BM321">
        <v>13.9</v>
      </c>
      <c r="BN321">
        <v>13.9</v>
      </c>
      <c r="BO321">
        <v>13.9</v>
      </c>
      <c r="BP321">
        <v>13.9</v>
      </c>
      <c r="BQ321">
        <v>13.9</v>
      </c>
      <c r="BR321">
        <v>13.9</v>
      </c>
      <c r="BS321">
        <v>13.9</v>
      </c>
      <c r="BT321" s="8">
        <v>14.6</v>
      </c>
      <c r="BU321">
        <v>14.6</v>
      </c>
      <c r="BV321">
        <v>14.6</v>
      </c>
      <c r="BW321">
        <v>14.6</v>
      </c>
      <c r="BX321">
        <v>14.6</v>
      </c>
      <c r="BY321">
        <v>14.6</v>
      </c>
      <c r="BZ321">
        <v>14.6</v>
      </c>
      <c r="CA321">
        <v>14.6</v>
      </c>
      <c r="CB321">
        <v>14.6</v>
      </c>
      <c r="CC321">
        <v>14.6</v>
      </c>
      <c r="CD321">
        <v>14.6</v>
      </c>
      <c r="CE321">
        <v>14.6</v>
      </c>
    </row>
    <row r="322" spans="1:83" ht="12.75">
      <c r="A322" s="68" t="s">
        <v>498</v>
      </c>
      <c r="B322" s="160" t="s">
        <v>999</v>
      </c>
      <c r="C322" s="69">
        <v>13.8</v>
      </c>
      <c r="D322" s="69">
        <v>13.8</v>
      </c>
      <c r="E322" s="69">
        <v>13.8</v>
      </c>
      <c r="F322" s="69">
        <v>13.8</v>
      </c>
      <c r="G322" s="69">
        <v>13.8</v>
      </c>
      <c r="H322" s="69">
        <v>13.8</v>
      </c>
      <c r="I322" s="69">
        <v>13.8</v>
      </c>
      <c r="J322" s="69">
        <v>13.8</v>
      </c>
      <c r="K322" s="69">
        <v>13.8</v>
      </c>
      <c r="L322" s="69">
        <v>13.8</v>
      </c>
      <c r="M322" s="69">
        <v>13.8</v>
      </c>
      <c r="N322" s="69">
        <v>13.8</v>
      </c>
      <c r="O322" s="69">
        <v>13.8</v>
      </c>
      <c r="P322" s="69">
        <v>13.8</v>
      </c>
      <c r="Q322" s="69">
        <v>13.8</v>
      </c>
      <c r="R322" s="70">
        <v>13.5</v>
      </c>
      <c r="S322" s="69">
        <v>13.5</v>
      </c>
      <c r="T322" s="69">
        <v>13.5</v>
      </c>
      <c r="U322" s="69">
        <v>13.5</v>
      </c>
      <c r="V322" s="69">
        <v>13.5</v>
      </c>
      <c r="W322" s="69">
        <v>13.5</v>
      </c>
      <c r="X322">
        <v>13.5</v>
      </c>
      <c r="Y322">
        <v>13.5</v>
      </c>
      <c r="Z322">
        <v>13.5</v>
      </c>
      <c r="AA322">
        <v>13.5</v>
      </c>
      <c r="AB322">
        <v>13.5</v>
      </c>
      <c r="AC322">
        <v>13.5</v>
      </c>
      <c r="AD322" s="77">
        <v>12.6</v>
      </c>
      <c r="AE322" s="77">
        <v>12.1</v>
      </c>
      <c r="AF322">
        <v>12.1</v>
      </c>
      <c r="AG322">
        <v>12.1</v>
      </c>
      <c r="AH322">
        <v>12.1</v>
      </c>
      <c r="AI322">
        <v>12.1</v>
      </c>
      <c r="AJ322">
        <v>12.1</v>
      </c>
      <c r="AK322">
        <v>12.1</v>
      </c>
      <c r="AL322">
        <v>12.1</v>
      </c>
      <c r="AM322">
        <v>12.1</v>
      </c>
      <c r="AN322">
        <v>12.1</v>
      </c>
      <c r="AO322">
        <v>12.1</v>
      </c>
      <c r="AP322">
        <v>12.1</v>
      </c>
      <c r="AQ322">
        <v>12.1</v>
      </c>
      <c r="AR322">
        <v>12.1</v>
      </c>
      <c r="AS322">
        <v>12.1</v>
      </c>
      <c r="AT322">
        <v>12.1</v>
      </c>
      <c r="AU322">
        <v>12.1</v>
      </c>
      <c r="AV322">
        <v>12.1</v>
      </c>
      <c r="AW322">
        <v>12.1</v>
      </c>
      <c r="AX322">
        <v>12.1</v>
      </c>
      <c r="AY322">
        <v>12.1</v>
      </c>
      <c r="AZ322">
        <v>12.1</v>
      </c>
      <c r="BA322">
        <v>12.1</v>
      </c>
      <c r="BB322">
        <v>12.1</v>
      </c>
      <c r="BC322">
        <v>12.1</v>
      </c>
      <c r="BD322">
        <v>12.1</v>
      </c>
      <c r="BE322">
        <v>12.1</v>
      </c>
      <c r="BF322">
        <v>12.1</v>
      </c>
      <c r="BG322">
        <v>12.1</v>
      </c>
      <c r="BH322" s="77">
        <v>12.8</v>
      </c>
      <c r="BI322">
        <v>12.8</v>
      </c>
      <c r="BJ322">
        <v>12.8</v>
      </c>
      <c r="BK322">
        <v>12.8</v>
      </c>
      <c r="BL322">
        <v>12.8</v>
      </c>
      <c r="BM322">
        <v>12.8</v>
      </c>
      <c r="BN322">
        <v>12.8</v>
      </c>
      <c r="BO322">
        <v>12.8</v>
      </c>
      <c r="BP322">
        <v>12.8</v>
      </c>
      <c r="BQ322">
        <v>12.8</v>
      </c>
      <c r="BR322">
        <v>12.8</v>
      </c>
      <c r="BS322">
        <v>12.8</v>
      </c>
      <c r="BT322" s="8">
        <v>14.6</v>
      </c>
      <c r="BU322">
        <v>14.6</v>
      </c>
      <c r="BV322">
        <v>14.6</v>
      </c>
      <c r="BW322">
        <v>14.6</v>
      </c>
      <c r="BX322">
        <v>14.6</v>
      </c>
      <c r="BY322">
        <v>14.6</v>
      </c>
      <c r="BZ322">
        <v>14.6</v>
      </c>
      <c r="CA322">
        <v>14.6</v>
      </c>
      <c r="CB322">
        <v>14.6</v>
      </c>
      <c r="CC322">
        <v>14.6</v>
      </c>
      <c r="CD322">
        <v>14.6</v>
      </c>
      <c r="CE322">
        <v>14.6</v>
      </c>
    </row>
    <row r="323" spans="1:85" ht="12.75">
      <c r="A323" s="7" t="s">
        <v>499</v>
      </c>
      <c r="B323" s="8" t="s">
        <v>500</v>
      </c>
      <c r="C323" s="8">
        <v>13.5</v>
      </c>
      <c r="D323" s="8">
        <v>13.5</v>
      </c>
      <c r="E323" s="8">
        <v>13.5</v>
      </c>
      <c r="F323" s="8">
        <v>13.5</v>
      </c>
      <c r="G323" s="8">
        <v>13.5</v>
      </c>
      <c r="H323" s="8">
        <v>13.5</v>
      </c>
      <c r="I323" s="8">
        <v>13.5</v>
      </c>
      <c r="J323" s="8">
        <v>13.5</v>
      </c>
      <c r="K323" s="8">
        <v>13.5</v>
      </c>
      <c r="L323" s="8">
        <v>13.5</v>
      </c>
      <c r="M323" s="8">
        <v>13.5</v>
      </c>
      <c r="N323" s="8">
        <v>13.5</v>
      </c>
      <c r="O323" s="8">
        <v>13.5</v>
      </c>
      <c r="P323" s="8">
        <v>13.5</v>
      </c>
      <c r="Q323" s="8">
        <v>13.5</v>
      </c>
      <c r="R323" s="8">
        <v>13.5</v>
      </c>
      <c r="S323" s="8">
        <v>13.5</v>
      </c>
      <c r="T323" s="8">
        <v>13.5</v>
      </c>
      <c r="U323" s="8">
        <v>13.5</v>
      </c>
      <c r="V323" s="8">
        <v>13.5</v>
      </c>
      <c r="W323" s="8">
        <v>13.5</v>
      </c>
      <c r="X323">
        <v>13.5</v>
      </c>
      <c r="Y323">
        <v>13.5</v>
      </c>
      <c r="Z323">
        <v>13.5</v>
      </c>
      <c r="AA323">
        <v>13.5</v>
      </c>
      <c r="AB323">
        <v>13.5</v>
      </c>
      <c r="AC323">
        <v>13.5</v>
      </c>
      <c r="AD323" s="77">
        <v>12.6</v>
      </c>
      <c r="AE323">
        <v>12.6</v>
      </c>
      <c r="AF323">
        <v>12.6</v>
      </c>
      <c r="AG323">
        <v>12.6</v>
      </c>
      <c r="AH323">
        <v>12.6</v>
      </c>
      <c r="AI323">
        <v>12.6</v>
      </c>
      <c r="AJ323">
        <v>12.6</v>
      </c>
      <c r="AK323">
        <v>12.6</v>
      </c>
      <c r="AL323">
        <v>12.6</v>
      </c>
      <c r="AM323">
        <v>12.6</v>
      </c>
      <c r="AN323">
        <v>12.6</v>
      </c>
      <c r="AO323">
        <v>12.6</v>
      </c>
      <c r="AP323">
        <v>12.6</v>
      </c>
      <c r="AQ323">
        <v>12.6</v>
      </c>
      <c r="AR323">
        <v>12.6</v>
      </c>
      <c r="AS323">
        <v>12.6</v>
      </c>
      <c r="AT323">
        <v>12.6</v>
      </c>
      <c r="AU323">
        <v>12.6</v>
      </c>
      <c r="AV323">
        <v>12.6</v>
      </c>
      <c r="AW323">
        <v>12.6</v>
      </c>
      <c r="AX323">
        <v>12.6</v>
      </c>
      <c r="AY323" s="77">
        <v>13.8</v>
      </c>
      <c r="AZ323">
        <v>13.8</v>
      </c>
      <c r="BA323">
        <v>13.8</v>
      </c>
      <c r="BB323">
        <v>13.8</v>
      </c>
      <c r="BC323">
        <v>13.8</v>
      </c>
      <c r="BD323">
        <v>13.8</v>
      </c>
      <c r="BE323">
        <v>13.8</v>
      </c>
      <c r="BF323">
        <v>13.8</v>
      </c>
      <c r="BG323">
        <v>13.8</v>
      </c>
      <c r="BH323">
        <v>13.8</v>
      </c>
      <c r="BI323">
        <v>13.8</v>
      </c>
      <c r="BJ323">
        <v>13.8</v>
      </c>
      <c r="BK323">
        <v>13.8</v>
      </c>
      <c r="BL323">
        <v>13.8</v>
      </c>
      <c r="BM323">
        <v>13.8</v>
      </c>
      <c r="BN323">
        <v>13.8</v>
      </c>
      <c r="BO323">
        <v>13.8</v>
      </c>
      <c r="BP323">
        <v>13.8</v>
      </c>
      <c r="BQ323" s="77">
        <v>13.9</v>
      </c>
      <c r="BR323">
        <v>13.9</v>
      </c>
      <c r="BS323">
        <v>13.9</v>
      </c>
      <c r="BT323" s="8">
        <v>0</v>
      </c>
      <c r="BU323">
        <v>0</v>
      </c>
      <c r="BV323">
        <v>0</v>
      </c>
      <c r="BW323">
        <v>0</v>
      </c>
      <c r="BX323">
        <v>0</v>
      </c>
      <c r="BY323">
        <v>0</v>
      </c>
      <c r="BZ323">
        <v>0</v>
      </c>
      <c r="CA323">
        <v>0</v>
      </c>
      <c r="CB323">
        <v>0</v>
      </c>
      <c r="CC323">
        <v>0</v>
      </c>
      <c r="CD323">
        <v>0</v>
      </c>
      <c r="CE323">
        <v>0</v>
      </c>
      <c r="CF323" t="s">
        <v>780</v>
      </c>
      <c r="CG323" t="s">
        <v>1014</v>
      </c>
    </row>
    <row r="324" spans="1:85" ht="12.75">
      <c r="A324" s="7" t="s">
        <v>501</v>
      </c>
      <c r="B324" s="8" t="s">
        <v>502</v>
      </c>
      <c r="C324" s="8">
        <v>13.5</v>
      </c>
      <c r="D324" s="8">
        <v>13.5</v>
      </c>
      <c r="E324" s="8">
        <v>13.5</v>
      </c>
      <c r="F324" s="8">
        <v>13.5</v>
      </c>
      <c r="G324" s="8">
        <v>13.5</v>
      </c>
      <c r="H324" s="8">
        <v>13.5</v>
      </c>
      <c r="I324" s="8">
        <v>13.5</v>
      </c>
      <c r="J324" s="8">
        <v>13.5</v>
      </c>
      <c r="K324" s="8">
        <v>13.5</v>
      </c>
      <c r="L324" s="8">
        <v>13.5</v>
      </c>
      <c r="M324" s="8">
        <v>13.5</v>
      </c>
      <c r="N324" s="8">
        <v>13.5</v>
      </c>
      <c r="O324" s="8">
        <v>13.5</v>
      </c>
      <c r="P324" s="8">
        <v>13.5</v>
      </c>
      <c r="Q324" s="8">
        <v>13.5</v>
      </c>
      <c r="R324" s="8">
        <v>13.5</v>
      </c>
      <c r="S324" s="8">
        <v>13.5</v>
      </c>
      <c r="T324" s="8">
        <v>13.5</v>
      </c>
      <c r="U324" s="8">
        <v>13.5</v>
      </c>
      <c r="V324" s="8">
        <v>13.5</v>
      </c>
      <c r="W324" s="8">
        <v>13.5</v>
      </c>
      <c r="X324">
        <v>13.5</v>
      </c>
      <c r="Y324">
        <v>13.5</v>
      </c>
      <c r="Z324">
        <v>13.5</v>
      </c>
      <c r="AA324">
        <v>13.5</v>
      </c>
      <c r="AB324">
        <v>13.5</v>
      </c>
      <c r="AC324">
        <v>13.5</v>
      </c>
      <c r="AD324" s="77">
        <v>12.6</v>
      </c>
      <c r="AE324">
        <v>12.6</v>
      </c>
      <c r="AF324">
        <v>12.6</v>
      </c>
      <c r="AG324">
        <v>12.6</v>
      </c>
      <c r="AH324">
        <v>12.6</v>
      </c>
      <c r="AI324">
        <v>12.6</v>
      </c>
      <c r="AJ324">
        <v>12.6</v>
      </c>
      <c r="AK324">
        <v>12.6</v>
      </c>
      <c r="AL324">
        <v>12.6</v>
      </c>
      <c r="AM324">
        <v>12.6</v>
      </c>
      <c r="AN324">
        <v>12.6</v>
      </c>
      <c r="AO324">
        <v>12.6</v>
      </c>
      <c r="AP324">
        <v>12.6</v>
      </c>
      <c r="AQ324">
        <v>12.6</v>
      </c>
      <c r="AR324">
        <v>12.6</v>
      </c>
      <c r="AS324">
        <v>12.6</v>
      </c>
      <c r="AT324">
        <v>12.6</v>
      </c>
      <c r="AU324">
        <v>12.6</v>
      </c>
      <c r="AV324">
        <v>12.6</v>
      </c>
      <c r="AW324">
        <v>12.6</v>
      </c>
      <c r="AX324">
        <v>12.6</v>
      </c>
      <c r="AY324" s="77">
        <v>13.8</v>
      </c>
      <c r="AZ324">
        <v>13.8</v>
      </c>
      <c r="BA324">
        <v>13.8</v>
      </c>
      <c r="BB324">
        <v>13.8</v>
      </c>
      <c r="BC324">
        <v>13.8</v>
      </c>
      <c r="BD324">
        <v>13.8</v>
      </c>
      <c r="BE324">
        <v>13.8</v>
      </c>
      <c r="BF324">
        <v>13.8</v>
      </c>
      <c r="BG324">
        <v>13.8</v>
      </c>
      <c r="BH324">
        <v>13.8</v>
      </c>
      <c r="BI324">
        <v>13.8</v>
      </c>
      <c r="BJ324">
        <v>13.8</v>
      </c>
      <c r="BK324">
        <v>13.8</v>
      </c>
      <c r="BL324">
        <v>13.8</v>
      </c>
      <c r="BM324">
        <v>13.8</v>
      </c>
      <c r="BN324">
        <v>13.8</v>
      </c>
      <c r="BO324">
        <v>13.8</v>
      </c>
      <c r="BP324">
        <v>13.8</v>
      </c>
      <c r="BQ324" s="77">
        <v>13.9</v>
      </c>
      <c r="BR324">
        <v>13.9</v>
      </c>
      <c r="BS324">
        <v>13.9</v>
      </c>
      <c r="BT324" s="8">
        <v>0</v>
      </c>
      <c r="BU324">
        <v>0</v>
      </c>
      <c r="BV324">
        <v>0</v>
      </c>
      <c r="BW324">
        <v>0</v>
      </c>
      <c r="BX324">
        <v>0</v>
      </c>
      <c r="BY324">
        <v>0</v>
      </c>
      <c r="BZ324">
        <v>0</v>
      </c>
      <c r="CA324">
        <v>0</v>
      </c>
      <c r="CB324">
        <v>0</v>
      </c>
      <c r="CC324">
        <v>0</v>
      </c>
      <c r="CD324">
        <v>0</v>
      </c>
      <c r="CE324">
        <v>0</v>
      </c>
      <c r="CF324" t="s">
        <v>780</v>
      </c>
      <c r="CG324" t="s">
        <v>1014</v>
      </c>
    </row>
    <row r="325" spans="1:85" ht="12.75">
      <c r="A325" s="7" t="s">
        <v>503</v>
      </c>
      <c r="B325" s="8" t="s">
        <v>504</v>
      </c>
      <c r="C325" s="8">
        <v>12.8</v>
      </c>
      <c r="D325" s="8">
        <v>12.8</v>
      </c>
      <c r="E325" s="8">
        <v>12.8</v>
      </c>
      <c r="F325" s="8">
        <v>12.8</v>
      </c>
      <c r="G325" s="8">
        <v>12.8</v>
      </c>
      <c r="H325" s="8">
        <v>12.8</v>
      </c>
      <c r="I325" s="8">
        <v>12.8</v>
      </c>
      <c r="J325" s="8">
        <v>12.8</v>
      </c>
      <c r="K325" s="8">
        <v>12.8</v>
      </c>
      <c r="L325" s="8">
        <v>12.8</v>
      </c>
      <c r="M325" s="8">
        <v>12.8</v>
      </c>
      <c r="N325" s="8">
        <v>12.8</v>
      </c>
      <c r="O325" s="8">
        <v>12.8</v>
      </c>
      <c r="P325" s="8">
        <v>12.8</v>
      </c>
      <c r="Q325" s="8">
        <v>12.8</v>
      </c>
      <c r="R325" s="8">
        <v>12.8</v>
      </c>
      <c r="S325" s="8">
        <v>12.8</v>
      </c>
      <c r="T325" s="8">
        <v>12.8</v>
      </c>
      <c r="U325" s="8">
        <v>12.8</v>
      </c>
      <c r="V325" s="8">
        <v>12.8</v>
      </c>
      <c r="W325" s="8">
        <v>12.8</v>
      </c>
      <c r="X325" s="66">
        <v>13.7</v>
      </c>
      <c r="Y325">
        <v>13.7</v>
      </c>
      <c r="Z325">
        <v>13.7</v>
      </c>
      <c r="AA325">
        <v>13.7</v>
      </c>
      <c r="AB325">
        <v>13.7</v>
      </c>
      <c r="AC325">
        <v>13.7</v>
      </c>
      <c r="AD325" s="77">
        <v>12.8</v>
      </c>
      <c r="AE325">
        <v>12.8</v>
      </c>
      <c r="AF325">
        <v>12.8</v>
      </c>
      <c r="AG325">
        <v>12.8</v>
      </c>
      <c r="AH325">
        <v>12.8</v>
      </c>
      <c r="AI325">
        <v>12.8</v>
      </c>
      <c r="AJ325">
        <v>12.8</v>
      </c>
      <c r="AK325">
        <v>12.8</v>
      </c>
      <c r="AL325">
        <v>12.8</v>
      </c>
      <c r="AM325">
        <v>12.8</v>
      </c>
      <c r="AN325">
        <v>12.8</v>
      </c>
      <c r="AO325">
        <v>12.8</v>
      </c>
      <c r="AP325">
        <v>12.8</v>
      </c>
      <c r="AQ325">
        <v>12.8</v>
      </c>
      <c r="AR325">
        <v>12.8</v>
      </c>
      <c r="AS325">
        <v>12.8</v>
      </c>
      <c r="AT325">
        <v>12.8</v>
      </c>
      <c r="AU325">
        <v>12.8</v>
      </c>
      <c r="AV325">
        <v>12.8</v>
      </c>
      <c r="AW325">
        <v>12.8</v>
      </c>
      <c r="AX325">
        <v>12.8</v>
      </c>
      <c r="AY325">
        <v>12.8</v>
      </c>
      <c r="AZ325">
        <v>12.8</v>
      </c>
      <c r="BA325">
        <v>12.8</v>
      </c>
      <c r="BB325" s="77">
        <v>13.6</v>
      </c>
      <c r="BC325">
        <v>13.6</v>
      </c>
      <c r="BD325">
        <v>13.6</v>
      </c>
      <c r="BE325">
        <v>13.6</v>
      </c>
      <c r="BF325">
        <v>13.6</v>
      </c>
      <c r="BG325">
        <v>13.6</v>
      </c>
      <c r="BH325" s="77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0</v>
      </c>
      <c r="BT325" s="8">
        <v>0</v>
      </c>
      <c r="BU325">
        <v>0</v>
      </c>
      <c r="BV325">
        <v>0</v>
      </c>
      <c r="BW325">
        <v>0</v>
      </c>
      <c r="BX325">
        <v>0</v>
      </c>
      <c r="BY325">
        <v>0</v>
      </c>
      <c r="BZ325">
        <v>0</v>
      </c>
      <c r="CA325">
        <v>0</v>
      </c>
      <c r="CB325">
        <v>0</v>
      </c>
      <c r="CC325">
        <v>0</v>
      </c>
      <c r="CD325">
        <v>0</v>
      </c>
      <c r="CE325">
        <v>0</v>
      </c>
      <c r="CF325" t="s">
        <v>780</v>
      </c>
      <c r="CG325" t="s">
        <v>992</v>
      </c>
    </row>
    <row r="326" spans="1:85" ht="12.75">
      <c r="A326" s="68" t="s">
        <v>505</v>
      </c>
      <c r="B326" s="69" t="s">
        <v>506</v>
      </c>
      <c r="C326" s="69">
        <v>12</v>
      </c>
      <c r="D326" s="69">
        <v>12</v>
      </c>
      <c r="E326" s="69">
        <v>12</v>
      </c>
      <c r="F326" s="69">
        <v>12</v>
      </c>
      <c r="G326" s="69">
        <v>12</v>
      </c>
      <c r="H326" s="69">
        <v>12</v>
      </c>
      <c r="I326" s="69">
        <v>12</v>
      </c>
      <c r="J326" s="69">
        <v>12</v>
      </c>
      <c r="K326" s="69">
        <v>12</v>
      </c>
      <c r="L326" s="69">
        <v>12</v>
      </c>
      <c r="M326" s="69">
        <v>12</v>
      </c>
      <c r="N326" s="69">
        <v>12</v>
      </c>
      <c r="O326" s="69">
        <v>12</v>
      </c>
      <c r="P326" s="69">
        <v>12</v>
      </c>
      <c r="Q326" s="69">
        <v>12</v>
      </c>
      <c r="R326" s="69">
        <v>12</v>
      </c>
      <c r="S326" s="69">
        <v>12</v>
      </c>
      <c r="T326" s="69">
        <v>12</v>
      </c>
      <c r="U326" s="69">
        <v>12</v>
      </c>
      <c r="V326" s="69">
        <v>12</v>
      </c>
      <c r="W326" s="69">
        <v>12</v>
      </c>
      <c r="X326" s="77">
        <v>13.1</v>
      </c>
      <c r="Y326" s="78">
        <v>13.1</v>
      </c>
      <c r="Z326" s="78">
        <v>13.1</v>
      </c>
      <c r="AA326" s="78">
        <v>13.1</v>
      </c>
      <c r="AB326">
        <v>13.1</v>
      </c>
      <c r="AC326" s="78">
        <v>13.1</v>
      </c>
      <c r="AD326" s="77">
        <v>12.2</v>
      </c>
      <c r="AE326">
        <v>12.2</v>
      </c>
      <c r="AF326">
        <v>12.2</v>
      </c>
      <c r="AG326">
        <v>12.2</v>
      </c>
      <c r="AH326">
        <v>12.2</v>
      </c>
      <c r="AI326">
        <v>12.2</v>
      </c>
      <c r="AJ326" s="77">
        <v>12.6</v>
      </c>
      <c r="AK326">
        <v>12.6</v>
      </c>
      <c r="AL326">
        <v>12.6</v>
      </c>
      <c r="AM326">
        <v>12.6</v>
      </c>
      <c r="AN326">
        <v>12.6</v>
      </c>
      <c r="AO326">
        <v>12.6</v>
      </c>
      <c r="AP326">
        <v>12.6</v>
      </c>
      <c r="AQ326">
        <v>12.6</v>
      </c>
      <c r="AR326">
        <v>12.6</v>
      </c>
      <c r="AS326">
        <v>12.6</v>
      </c>
      <c r="AT326">
        <v>12.6</v>
      </c>
      <c r="AU326">
        <v>12.6</v>
      </c>
      <c r="AV326" s="77">
        <v>13.4</v>
      </c>
      <c r="AW326">
        <v>13.4</v>
      </c>
      <c r="AX326">
        <v>13.4</v>
      </c>
      <c r="AY326">
        <v>13.4</v>
      </c>
      <c r="AZ326">
        <v>13.4</v>
      </c>
      <c r="BA326">
        <v>13.4</v>
      </c>
      <c r="BB326">
        <v>13.4</v>
      </c>
      <c r="BC326">
        <v>13.4</v>
      </c>
      <c r="BD326">
        <v>13.4</v>
      </c>
      <c r="BE326">
        <v>13.4</v>
      </c>
      <c r="BF326">
        <v>13.4</v>
      </c>
      <c r="BG326">
        <v>13.4</v>
      </c>
      <c r="BH326" s="77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0</v>
      </c>
      <c r="BT326" s="8">
        <v>0</v>
      </c>
      <c r="BU326">
        <v>0</v>
      </c>
      <c r="BV326">
        <v>0</v>
      </c>
      <c r="BW326">
        <v>0</v>
      </c>
      <c r="BX326">
        <v>0</v>
      </c>
      <c r="BY326">
        <v>0</v>
      </c>
      <c r="BZ326">
        <v>0</v>
      </c>
      <c r="CA326">
        <v>0</v>
      </c>
      <c r="CB326">
        <v>0</v>
      </c>
      <c r="CC326">
        <v>0</v>
      </c>
      <c r="CD326">
        <v>0</v>
      </c>
      <c r="CE326">
        <v>0</v>
      </c>
      <c r="CF326" t="s">
        <v>780</v>
      </c>
      <c r="CG326" t="s">
        <v>991</v>
      </c>
    </row>
    <row r="327" spans="1:85" ht="12.75">
      <c r="A327" s="68" t="s">
        <v>331</v>
      </c>
      <c r="B327" s="69" t="s">
        <v>332</v>
      </c>
      <c r="C327" s="69">
        <v>13.9</v>
      </c>
      <c r="D327" s="69">
        <v>13.9</v>
      </c>
      <c r="E327" s="69">
        <v>13.9</v>
      </c>
      <c r="F327" s="69">
        <v>13.9</v>
      </c>
      <c r="G327" s="69">
        <v>13.9</v>
      </c>
      <c r="H327" s="69">
        <v>13.9</v>
      </c>
      <c r="I327" s="69">
        <v>13.9</v>
      </c>
      <c r="J327" s="69">
        <v>13.9</v>
      </c>
      <c r="K327" s="69">
        <v>13.9</v>
      </c>
      <c r="L327" s="70">
        <v>0</v>
      </c>
      <c r="M327" s="69">
        <v>0</v>
      </c>
      <c r="N327" s="69">
        <v>0</v>
      </c>
      <c r="O327" s="69">
        <v>0</v>
      </c>
      <c r="P327" s="69">
        <v>0</v>
      </c>
      <c r="Q327" s="69">
        <v>0</v>
      </c>
      <c r="R327" s="69">
        <v>0</v>
      </c>
      <c r="S327" s="69">
        <v>0</v>
      </c>
      <c r="T327" s="69">
        <v>0</v>
      </c>
      <c r="U327" s="69">
        <v>0</v>
      </c>
      <c r="V327" s="69">
        <v>0</v>
      </c>
      <c r="W327" s="69">
        <v>0</v>
      </c>
      <c r="X327" s="69">
        <v>0</v>
      </c>
      <c r="Y327" s="69">
        <v>0</v>
      </c>
      <c r="Z327" s="69">
        <v>0</v>
      </c>
      <c r="AA327" s="69">
        <v>0</v>
      </c>
      <c r="AB327" s="69">
        <v>0</v>
      </c>
      <c r="AC327" s="69">
        <v>0</v>
      </c>
      <c r="AD327" s="69">
        <v>0</v>
      </c>
      <c r="AE327" s="69">
        <v>0</v>
      </c>
      <c r="AF327" s="69">
        <v>0</v>
      </c>
      <c r="AG327" s="69">
        <v>0</v>
      </c>
      <c r="AH327" s="69">
        <v>0</v>
      </c>
      <c r="AI327" s="69">
        <v>0</v>
      </c>
      <c r="AJ327" s="69">
        <v>0</v>
      </c>
      <c r="AK327" s="69">
        <v>0</v>
      </c>
      <c r="AL327" s="69">
        <v>0</v>
      </c>
      <c r="AM327" s="69">
        <v>0</v>
      </c>
      <c r="AN327" s="69">
        <v>0</v>
      </c>
      <c r="AO327" s="69">
        <v>0</v>
      </c>
      <c r="AP327" s="69">
        <v>0</v>
      </c>
      <c r="AQ327" s="69">
        <v>0</v>
      </c>
      <c r="AR327" s="69">
        <v>0</v>
      </c>
      <c r="AS327" s="69">
        <v>0</v>
      </c>
      <c r="AT327" s="69">
        <v>0</v>
      </c>
      <c r="AU327" s="69">
        <v>0</v>
      </c>
      <c r="AV327" s="69">
        <v>0</v>
      </c>
      <c r="AW327" s="69">
        <v>0</v>
      </c>
      <c r="AX327" s="69">
        <v>0</v>
      </c>
      <c r="AY327" s="69">
        <v>0</v>
      </c>
      <c r="AZ327" s="69">
        <v>0</v>
      </c>
      <c r="BA327" s="69">
        <v>0</v>
      </c>
      <c r="BB327" s="69">
        <v>0</v>
      </c>
      <c r="BC327" s="69">
        <v>0</v>
      </c>
      <c r="BD327" s="69">
        <v>0</v>
      </c>
      <c r="BE327" s="69">
        <v>0</v>
      </c>
      <c r="BF327" s="69">
        <v>0</v>
      </c>
      <c r="BG327" s="69">
        <v>0</v>
      </c>
      <c r="BH327" s="69">
        <v>0</v>
      </c>
      <c r="BI327" s="69">
        <v>0</v>
      </c>
      <c r="BJ327" s="69">
        <v>0</v>
      </c>
      <c r="BK327" s="69">
        <v>0</v>
      </c>
      <c r="BL327" s="69">
        <v>0</v>
      </c>
      <c r="BM327" s="69">
        <v>0</v>
      </c>
      <c r="BN327" s="69">
        <v>0</v>
      </c>
      <c r="BO327" s="69">
        <v>0</v>
      </c>
      <c r="BP327" s="69">
        <v>0</v>
      </c>
      <c r="BQ327" s="69">
        <v>0</v>
      </c>
      <c r="BR327" s="69">
        <v>0</v>
      </c>
      <c r="BS327" s="69">
        <v>0</v>
      </c>
      <c r="BT327" s="8">
        <v>0</v>
      </c>
      <c r="BU327" s="69">
        <v>0</v>
      </c>
      <c r="BV327" s="69">
        <v>0</v>
      </c>
      <c r="BW327" s="69">
        <v>0</v>
      </c>
      <c r="BX327" s="69">
        <v>0</v>
      </c>
      <c r="BY327" s="69">
        <v>0</v>
      </c>
      <c r="BZ327" s="69">
        <v>0</v>
      </c>
      <c r="CA327" s="69">
        <v>0</v>
      </c>
      <c r="CB327" s="69">
        <v>0</v>
      </c>
      <c r="CC327" s="69">
        <v>0</v>
      </c>
      <c r="CD327" s="69">
        <v>0</v>
      </c>
      <c r="CE327" s="69">
        <v>0</v>
      </c>
      <c r="CF327" t="s">
        <v>780</v>
      </c>
      <c r="CG327" t="s">
        <v>842</v>
      </c>
    </row>
    <row r="328" spans="1:83" ht="12.75">
      <c r="A328" s="68" t="s">
        <v>507</v>
      </c>
      <c r="B328" s="69" t="s">
        <v>508</v>
      </c>
      <c r="C328" s="69">
        <v>13.9</v>
      </c>
      <c r="D328" s="69">
        <v>13.9</v>
      </c>
      <c r="E328" s="69">
        <v>13.9</v>
      </c>
      <c r="F328" s="69">
        <v>13.9</v>
      </c>
      <c r="G328" s="69">
        <v>13.9</v>
      </c>
      <c r="H328" s="69">
        <v>13.9</v>
      </c>
      <c r="I328" s="69">
        <v>13.9</v>
      </c>
      <c r="J328" s="69">
        <v>13.9</v>
      </c>
      <c r="K328" s="69">
        <v>13.9</v>
      </c>
      <c r="L328" s="69">
        <v>13.9</v>
      </c>
      <c r="M328" s="69">
        <v>13.9</v>
      </c>
      <c r="N328" s="69">
        <v>13.9</v>
      </c>
      <c r="O328" s="69">
        <v>13.9</v>
      </c>
      <c r="P328" s="69">
        <v>13.9</v>
      </c>
      <c r="Q328" s="69">
        <v>13.9</v>
      </c>
      <c r="R328" s="69">
        <v>13.9</v>
      </c>
      <c r="S328" s="69">
        <v>13.9</v>
      </c>
      <c r="T328" s="69">
        <v>13.9</v>
      </c>
      <c r="U328" s="69">
        <v>13.9</v>
      </c>
      <c r="V328" s="69">
        <v>13.9</v>
      </c>
      <c r="W328" s="69">
        <v>13.9</v>
      </c>
      <c r="X328">
        <v>13.9</v>
      </c>
      <c r="Y328">
        <v>13.9</v>
      </c>
      <c r="Z328">
        <v>13.9</v>
      </c>
      <c r="AA328">
        <v>13.9</v>
      </c>
      <c r="AB328">
        <v>13.9</v>
      </c>
      <c r="AC328">
        <v>13.9</v>
      </c>
      <c r="AD328" s="81">
        <v>12.9</v>
      </c>
      <c r="AE328">
        <v>12.9</v>
      </c>
      <c r="AF328">
        <v>12.9</v>
      </c>
      <c r="AG328">
        <v>12.9</v>
      </c>
      <c r="AH328">
        <v>12.9</v>
      </c>
      <c r="AI328">
        <v>12.9</v>
      </c>
      <c r="AJ328">
        <v>12.9</v>
      </c>
      <c r="AK328">
        <v>12.9</v>
      </c>
      <c r="AL328">
        <v>12.9</v>
      </c>
      <c r="AM328">
        <v>12.9</v>
      </c>
      <c r="AN328">
        <v>12.9</v>
      </c>
      <c r="AO328">
        <v>12.9</v>
      </c>
      <c r="AP328">
        <v>12.9</v>
      </c>
      <c r="AQ328">
        <v>12.9</v>
      </c>
      <c r="AR328">
        <v>12.9</v>
      </c>
      <c r="AS328">
        <v>12.9</v>
      </c>
      <c r="AT328">
        <v>12.9</v>
      </c>
      <c r="AU328">
        <v>12.9</v>
      </c>
      <c r="AV328">
        <v>12.9</v>
      </c>
      <c r="AW328">
        <v>12.9</v>
      </c>
      <c r="AX328">
        <v>12.9</v>
      </c>
      <c r="AY328">
        <v>12.9</v>
      </c>
      <c r="AZ328">
        <v>12.9</v>
      </c>
      <c r="BA328">
        <v>12.9</v>
      </c>
      <c r="BB328">
        <v>12.9</v>
      </c>
      <c r="BC328">
        <v>12.9</v>
      </c>
      <c r="BD328">
        <v>12.9</v>
      </c>
      <c r="BE328">
        <v>12.9</v>
      </c>
      <c r="BF328">
        <v>12.9</v>
      </c>
      <c r="BG328">
        <v>12.9</v>
      </c>
      <c r="BH328" s="77">
        <v>13.6</v>
      </c>
      <c r="BI328">
        <v>13.6</v>
      </c>
      <c r="BJ328">
        <v>13.6</v>
      </c>
      <c r="BK328">
        <v>13.6</v>
      </c>
      <c r="BL328">
        <v>13.6</v>
      </c>
      <c r="BM328">
        <v>13.6</v>
      </c>
      <c r="BN328">
        <v>13.6</v>
      </c>
      <c r="BO328">
        <v>13.6</v>
      </c>
      <c r="BP328">
        <v>13.6</v>
      </c>
      <c r="BQ328">
        <v>13.6</v>
      </c>
      <c r="BR328">
        <v>13.6</v>
      </c>
      <c r="BS328">
        <v>13.6</v>
      </c>
      <c r="BT328" s="8">
        <v>14.6</v>
      </c>
      <c r="BU328">
        <v>14.6</v>
      </c>
      <c r="BV328">
        <v>14.6</v>
      </c>
      <c r="BW328">
        <v>14.6</v>
      </c>
      <c r="BX328">
        <v>14.6</v>
      </c>
      <c r="BY328">
        <v>14.6</v>
      </c>
      <c r="BZ328">
        <v>14.6</v>
      </c>
      <c r="CA328">
        <v>14.6</v>
      </c>
      <c r="CB328">
        <v>14.6</v>
      </c>
      <c r="CC328">
        <v>14.6</v>
      </c>
      <c r="CD328">
        <v>14.6</v>
      </c>
      <c r="CE328">
        <v>14.6</v>
      </c>
    </row>
    <row r="329" spans="1:83" ht="12.75">
      <c r="A329" s="68" t="s">
        <v>509</v>
      </c>
      <c r="B329" s="69" t="s">
        <v>510</v>
      </c>
      <c r="C329" s="69">
        <v>13.7</v>
      </c>
      <c r="D329" s="69">
        <v>13.7</v>
      </c>
      <c r="E329" s="69">
        <v>13.7</v>
      </c>
      <c r="F329" s="70">
        <v>14.3</v>
      </c>
      <c r="G329" s="69">
        <v>14.3</v>
      </c>
      <c r="H329" s="69">
        <v>14.3</v>
      </c>
      <c r="I329" s="69">
        <v>14.3</v>
      </c>
      <c r="J329" s="69">
        <v>14.3</v>
      </c>
      <c r="K329" s="69">
        <v>14.3</v>
      </c>
      <c r="L329" s="69">
        <v>14.3</v>
      </c>
      <c r="M329" s="69">
        <v>14.3</v>
      </c>
      <c r="N329" s="69">
        <v>14.3</v>
      </c>
      <c r="O329" s="69">
        <v>14.3</v>
      </c>
      <c r="P329" s="69">
        <v>14.3</v>
      </c>
      <c r="Q329" s="69">
        <v>14.3</v>
      </c>
      <c r="R329" s="69">
        <v>14.3</v>
      </c>
      <c r="S329" s="69">
        <v>14.3</v>
      </c>
      <c r="T329" s="69">
        <v>14.3</v>
      </c>
      <c r="U329" s="69">
        <v>14.3</v>
      </c>
      <c r="V329" s="69">
        <v>14.3</v>
      </c>
      <c r="W329" s="69">
        <v>14.3</v>
      </c>
      <c r="X329">
        <v>14.3</v>
      </c>
      <c r="Y329">
        <v>14.3</v>
      </c>
      <c r="Z329">
        <v>14.3</v>
      </c>
      <c r="AA329">
        <v>14.3</v>
      </c>
      <c r="AB329">
        <v>14.3</v>
      </c>
      <c r="AC329">
        <v>14.3</v>
      </c>
      <c r="AD329" s="77">
        <v>13.4</v>
      </c>
      <c r="AE329">
        <v>13.4</v>
      </c>
      <c r="AF329">
        <v>13.4</v>
      </c>
      <c r="AG329">
        <v>13.4</v>
      </c>
      <c r="AH329">
        <v>13.4</v>
      </c>
      <c r="AI329">
        <v>13.4</v>
      </c>
      <c r="AJ329">
        <v>13.4</v>
      </c>
      <c r="AK329">
        <v>13.4</v>
      </c>
      <c r="AL329">
        <v>13.4</v>
      </c>
      <c r="AM329">
        <v>13.4</v>
      </c>
      <c r="AN329">
        <v>13.4</v>
      </c>
      <c r="AO329">
        <v>13.4</v>
      </c>
      <c r="AP329">
        <v>13.4</v>
      </c>
      <c r="AQ329">
        <v>13.4</v>
      </c>
      <c r="AR329">
        <v>13.4</v>
      </c>
      <c r="AS329">
        <v>13.4</v>
      </c>
      <c r="AT329">
        <v>13.4</v>
      </c>
      <c r="AU329">
        <v>13.4</v>
      </c>
      <c r="AV329" s="77">
        <v>14.3</v>
      </c>
      <c r="AW329">
        <v>14.3</v>
      </c>
      <c r="AX329">
        <v>14.3</v>
      </c>
      <c r="AY329">
        <v>14.3</v>
      </c>
      <c r="AZ329">
        <v>14.3</v>
      </c>
      <c r="BA329">
        <v>14.3</v>
      </c>
      <c r="BB329">
        <v>14.3</v>
      </c>
      <c r="BC329">
        <v>14.3</v>
      </c>
      <c r="BD329">
        <v>14.3</v>
      </c>
      <c r="BE329">
        <v>14.3</v>
      </c>
      <c r="BF329">
        <v>14.3</v>
      </c>
      <c r="BG329">
        <v>14.3</v>
      </c>
      <c r="BH329">
        <v>14.3</v>
      </c>
      <c r="BI329">
        <v>14.3</v>
      </c>
      <c r="BJ329">
        <v>14.3</v>
      </c>
      <c r="BK329">
        <v>14.3</v>
      </c>
      <c r="BL329">
        <v>14.3</v>
      </c>
      <c r="BM329">
        <v>14.3</v>
      </c>
      <c r="BN329">
        <v>14.3</v>
      </c>
      <c r="BO329">
        <v>14.3</v>
      </c>
      <c r="BP329">
        <v>14.3</v>
      </c>
      <c r="BQ329" s="77">
        <v>14.8</v>
      </c>
      <c r="BR329">
        <v>14.8</v>
      </c>
      <c r="BS329">
        <v>14.8</v>
      </c>
      <c r="BT329" s="8">
        <v>14.6</v>
      </c>
      <c r="BU329">
        <v>14.6</v>
      </c>
      <c r="BV329">
        <v>14.6</v>
      </c>
      <c r="BW329">
        <v>14.6</v>
      </c>
      <c r="BX329">
        <v>14.6</v>
      </c>
      <c r="BY329">
        <v>14.6</v>
      </c>
      <c r="BZ329">
        <v>14.6</v>
      </c>
      <c r="CA329">
        <v>14.6</v>
      </c>
      <c r="CB329">
        <v>14.6</v>
      </c>
      <c r="CC329">
        <v>14.6</v>
      </c>
      <c r="CD329">
        <v>14.6</v>
      </c>
      <c r="CE329">
        <v>14.6</v>
      </c>
    </row>
    <row r="330" spans="1:83" ht="12.75">
      <c r="A330" s="68" t="s">
        <v>511</v>
      </c>
      <c r="B330" s="69" t="s">
        <v>512</v>
      </c>
      <c r="C330" s="69">
        <v>13.5</v>
      </c>
      <c r="D330" s="69">
        <v>13.5</v>
      </c>
      <c r="E330" s="69">
        <v>13.5</v>
      </c>
      <c r="F330" s="69">
        <v>13.5</v>
      </c>
      <c r="G330" s="69">
        <v>13.5</v>
      </c>
      <c r="H330" s="69">
        <v>13.5</v>
      </c>
      <c r="I330" s="69">
        <v>13.5</v>
      </c>
      <c r="J330" s="69">
        <v>13.5</v>
      </c>
      <c r="K330" s="69">
        <v>13.5</v>
      </c>
      <c r="L330" s="69">
        <v>13.5</v>
      </c>
      <c r="M330" s="69">
        <v>13.5</v>
      </c>
      <c r="N330" s="69">
        <v>13.5</v>
      </c>
      <c r="O330" s="69">
        <v>13.5</v>
      </c>
      <c r="P330" s="69">
        <v>13.5</v>
      </c>
      <c r="Q330" s="69">
        <v>13.5</v>
      </c>
      <c r="R330" s="69">
        <v>13.5</v>
      </c>
      <c r="S330" s="69">
        <v>13.5</v>
      </c>
      <c r="T330" s="69">
        <v>13.5</v>
      </c>
      <c r="U330" s="69">
        <v>13.5</v>
      </c>
      <c r="V330" s="69">
        <v>13.5</v>
      </c>
      <c r="W330" s="69">
        <v>13.5</v>
      </c>
      <c r="X330">
        <v>13.5</v>
      </c>
      <c r="Y330">
        <v>13.5</v>
      </c>
      <c r="Z330">
        <v>13.5</v>
      </c>
      <c r="AA330">
        <v>13.5</v>
      </c>
      <c r="AB330">
        <v>13.5</v>
      </c>
      <c r="AC330">
        <v>13.5</v>
      </c>
      <c r="AD330" s="77">
        <v>12.6</v>
      </c>
      <c r="AE330">
        <v>12.6</v>
      </c>
      <c r="AF330">
        <v>12.6</v>
      </c>
      <c r="AG330">
        <v>12.6</v>
      </c>
      <c r="AH330">
        <v>12.6</v>
      </c>
      <c r="AI330">
        <v>12.6</v>
      </c>
      <c r="AJ330">
        <v>12.6</v>
      </c>
      <c r="AK330">
        <v>12.6</v>
      </c>
      <c r="AL330">
        <v>12.6</v>
      </c>
      <c r="AM330">
        <v>12.6</v>
      </c>
      <c r="AN330">
        <v>12.6</v>
      </c>
      <c r="AO330">
        <v>12.6</v>
      </c>
      <c r="AP330">
        <v>12.6</v>
      </c>
      <c r="AQ330">
        <v>12.6</v>
      </c>
      <c r="AR330">
        <v>12.6</v>
      </c>
      <c r="AS330">
        <v>12.6</v>
      </c>
      <c r="AT330">
        <v>12.6</v>
      </c>
      <c r="AU330">
        <v>12.6</v>
      </c>
      <c r="AV330" s="77">
        <v>13.9</v>
      </c>
      <c r="AW330">
        <v>13.9</v>
      </c>
      <c r="AX330">
        <v>13.9</v>
      </c>
      <c r="AY330">
        <v>13.9</v>
      </c>
      <c r="AZ330">
        <v>13.9</v>
      </c>
      <c r="BA330">
        <v>13.9</v>
      </c>
      <c r="BB330">
        <v>13.9</v>
      </c>
      <c r="BC330">
        <v>13.9</v>
      </c>
      <c r="BD330">
        <v>13.9</v>
      </c>
      <c r="BE330">
        <v>13.9</v>
      </c>
      <c r="BF330">
        <v>13.9</v>
      </c>
      <c r="BG330">
        <v>13.9</v>
      </c>
      <c r="BH330">
        <v>13.9</v>
      </c>
      <c r="BI330">
        <v>13.9</v>
      </c>
      <c r="BJ330">
        <v>13.9</v>
      </c>
      <c r="BK330">
        <v>13.9</v>
      </c>
      <c r="BL330">
        <v>13.9</v>
      </c>
      <c r="BM330">
        <v>13.9</v>
      </c>
      <c r="BN330">
        <v>13.9</v>
      </c>
      <c r="BO330">
        <v>13.9</v>
      </c>
      <c r="BP330">
        <v>13.9</v>
      </c>
      <c r="BQ330">
        <v>13.9</v>
      </c>
      <c r="BR330">
        <v>13.9</v>
      </c>
      <c r="BS330">
        <v>13.9</v>
      </c>
      <c r="BT330" s="8">
        <v>14.6</v>
      </c>
      <c r="BU330">
        <v>14.6</v>
      </c>
      <c r="BV330">
        <v>14.6</v>
      </c>
      <c r="BW330">
        <v>14.6</v>
      </c>
      <c r="BX330">
        <v>14.6</v>
      </c>
      <c r="BY330">
        <v>14.6</v>
      </c>
      <c r="BZ330">
        <v>14.6</v>
      </c>
      <c r="CA330">
        <v>14.6</v>
      </c>
      <c r="CB330">
        <v>14.6</v>
      </c>
      <c r="CC330">
        <v>14.6</v>
      </c>
      <c r="CD330">
        <v>14.6</v>
      </c>
      <c r="CE330">
        <v>14.6</v>
      </c>
    </row>
    <row r="331" spans="1:85" ht="12.75">
      <c r="A331" s="7" t="s">
        <v>293</v>
      </c>
      <c r="B331" s="8" t="s">
        <v>944</v>
      </c>
      <c r="C331" s="8">
        <v>13.4</v>
      </c>
      <c r="D331" s="8">
        <v>13.4</v>
      </c>
      <c r="E331" s="8">
        <v>13.4</v>
      </c>
      <c r="F331" s="8">
        <v>13.4</v>
      </c>
      <c r="G331" s="8">
        <v>13.4</v>
      </c>
      <c r="H331" s="8">
        <v>13.4</v>
      </c>
      <c r="I331" s="8">
        <v>13.4</v>
      </c>
      <c r="J331" s="8">
        <v>13.4</v>
      </c>
      <c r="K331" s="8">
        <v>13.4</v>
      </c>
      <c r="L331" s="8">
        <v>13.4</v>
      </c>
      <c r="M331" s="8">
        <v>13.4</v>
      </c>
      <c r="N331" s="8">
        <v>13.4</v>
      </c>
      <c r="O331" s="8">
        <v>13.4</v>
      </c>
      <c r="P331" s="8">
        <v>13.4</v>
      </c>
      <c r="Q331" s="8">
        <v>13.4</v>
      </c>
      <c r="R331" s="8">
        <v>13.4</v>
      </c>
      <c r="S331" s="8">
        <v>13.4</v>
      </c>
      <c r="T331" s="8">
        <v>13.4</v>
      </c>
      <c r="U331" s="8">
        <v>13.4</v>
      </c>
      <c r="V331" s="8">
        <v>13.4</v>
      </c>
      <c r="W331" s="8">
        <v>13.4</v>
      </c>
      <c r="X331">
        <v>13.4</v>
      </c>
      <c r="Y331">
        <v>13.4</v>
      </c>
      <c r="Z331">
        <v>13.4</v>
      </c>
      <c r="AA331">
        <v>13.4</v>
      </c>
      <c r="AB331">
        <v>13.4</v>
      </c>
      <c r="AC331">
        <v>13.4</v>
      </c>
      <c r="AD331" s="77">
        <v>12.5</v>
      </c>
      <c r="AE331">
        <v>12.5</v>
      </c>
      <c r="AF331">
        <v>12.5</v>
      </c>
      <c r="AG331">
        <v>12.5</v>
      </c>
      <c r="AH331">
        <v>12.5</v>
      </c>
      <c r="AI331">
        <v>12.5</v>
      </c>
      <c r="AJ331">
        <v>12.5</v>
      </c>
      <c r="AK331">
        <v>12.5</v>
      </c>
      <c r="AL331">
        <v>12.5</v>
      </c>
      <c r="AM331">
        <v>12.5</v>
      </c>
      <c r="AN331">
        <v>12.5</v>
      </c>
      <c r="AO331">
        <v>12.5</v>
      </c>
      <c r="AP331">
        <v>12.5</v>
      </c>
      <c r="AQ331">
        <v>12.5</v>
      </c>
      <c r="AR331">
        <v>12.5</v>
      </c>
      <c r="AS331">
        <v>12.5</v>
      </c>
      <c r="AT331">
        <v>12.5</v>
      </c>
      <c r="AU331">
        <v>12.5</v>
      </c>
      <c r="AV331" s="77">
        <v>12.9</v>
      </c>
      <c r="AW331">
        <v>12.9</v>
      </c>
      <c r="AX331">
        <v>12.9</v>
      </c>
      <c r="AY331">
        <v>12.9</v>
      </c>
      <c r="AZ331">
        <v>12.9</v>
      </c>
      <c r="BA331">
        <v>12.9</v>
      </c>
      <c r="BB331">
        <v>12.9</v>
      </c>
      <c r="BC331">
        <v>12.9</v>
      </c>
      <c r="BD331">
        <v>12.9</v>
      </c>
      <c r="BE331">
        <v>12.9</v>
      </c>
      <c r="BF331">
        <v>12.9</v>
      </c>
      <c r="BG331">
        <v>12.9</v>
      </c>
      <c r="BH331">
        <v>12.9</v>
      </c>
      <c r="BI331">
        <v>12.9</v>
      </c>
      <c r="BJ331">
        <v>12.9</v>
      </c>
      <c r="BK331">
        <v>12.9</v>
      </c>
      <c r="BL331">
        <v>12.9</v>
      </c>
      <c r="BM331" s="77">
        <v>13.5</v>
      </c>
      <c r="BN331" s="168">
        <v>13.5</v>
      </c>
      <c r="BO331">
        <v>13.5</v>
      </c>
      <c r="BP331">
        <v>13.5</v>
      </c>
      <c r="BQ331">
        <v>13.5</v>
      </c>
      <c r="BR331">
        <v>13.5</v>
      </c>
      <c r="BS331">
        <v>13.5</v>
      </c>
      <c r="BT331" s="8">
        <v>14.6</v>
      </c>
      <c r="BU331">
        <v>14.6</v>
      </c>
      <c r="BV331">
        <v>14.6</v>
      </c>
      <c r="BW331">
        <v>14.6</v>
      </c>
      <c r="BX331">
        <v>14.6</v>
      </c>
      <c r="BY331">
        <v>14.6</v>
      </c>
      <c r="BZ331">
        <v>14.6</v>
      </c>
      <c r="CA331">
        <v>14.6</v>
      </c>
      <c r="CB331">
        <v>14.6</v>
      </c>
      <c r="CC331">
        <v>14.6</v>
      </c>
      <c r="CD331">
        <v>14.6</v>
      </c>
      <c r="CE331">
        <v>14.6</v>
      </c>
      <c r="CG331" t="s">
        <v>783</v>
      </c>
    </row>
    <row r="332" spans="1:85" ht="12.75">
      <c r="A332" s="7" t="s">
        <v>893</v>
      </c>
      <c r="B332" s="8" t="s">
        <v>945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v>0</v>
      </c>
      <c r="Q332" s="8">
        <v>0</v>
      </c>
      <c r="R332" s="8">
        <v>0</v>
      </c>
      <c r="S332" s="8">
        <v>0</v>
      </c>
      <c r="T332" s="8">
        <v>0</v>
      </c>
      <c r="U332" s="8">
        <v>0</v>
      </c>
      <c r="V332" s="8">
        <v>0</v>
      </c>
      <c r="W332" s="8">
        <v>0</v>
      </c>
      <c r="X332" s="64">
        <v>13.4</v>
      </c>
      <c r="Y332">
        <v>13.4</v>
      </c>
      <c r="Z332">
        <v>13.4</v>
      </c>
      <c r="AA332">
        <v>13.4</v>
      </c>
      <c r="AB332">
        <v>13.4</v>
      </c>
      <c r="AC332">
        <v>13.4</v>
      </c>
      <c r="AD332" s="77">
        <v>12.5</v>
      </c>
      <c r="AE332">
        <v>12.5</v>
      </c>
      <c r="AF332">
        <v>12.5</v>
      </c>
      <c r="AG332">
        <v>12.5</v>
      </c>
      <c r="AH332">
        <v>12.5</v>
      </c>
      <c r="AI332">
        <v>12.5</v>
      </c>
      <c r="AJ332">
        <v>12.5</v>
      </c>
      <c r="AK332">
        <v>12.5</v>
      </c>
      <c r="AL332">
        <v>12.5</v>
      </c>
      <c r="AM332">
        <v>12.5</v>
      </c>
      <c r="AN332">
        <v>12.5</v>
      </c>
      <c r="AO332">
        <v>12.5</v>
      </c>
      <c r="AP332">
        <v>12.5</v>
      </c>
      <c r="AQ332">
        <v>12.5</v>
      </c>
      <c r="AR332">
        <v>12.5</v>
      </c>
      <c r="AS332">
        <v>12.5</v>
      </c>
      <c r="AT332">
        <v>12.5</v>
      </c>
      <c r="AU332">
        <v>12.5</v>
      </c>
      <c r="AV332" s="77">
        <v>12.9</v>
      </c>
      <c r="AW332">
        <v>12.9</v>
      </c>
      <c r="AX332">
        <v>12.9</v>
      </c>
      <c r="AY332">
        <v>12.9</v>
      </c>
      <c r="AZ332">
        <v>12.9</v>
      </c>
      <c r="BA332">
        <v>12.9</v>
      </c>
      <c r="BB332">
        <v>12.9</v>
      </c>
      <c r="BC332">
        <v>12.9</v>
      </c>
      <c r="BD332">
        <v>12.9</v>
      </c>
      <c r="BE332">
        <v>12.9</v>
      </c>
      <c r="BF332">
        <v>12.9</v>
      </c>
      <c r="BG332">
        <v>12.9</v>
      </c>
      <c r="BH332">
        <v>12.9</v>
      </c>
      <c r="BI332">
        <v>12.9</v>
      </c>
      <c r="BJ332">
        <v>12.9</v>
      </c>
      <c r="BK332">
        <v>12.9</v>
      </c>
      <c r="BL332">
        <v>12.9</v>
      </c>
      <c r="BM332" s="77">
        <v>13.5</v>
      </c>
      <c r="BN332" s="168">
        <v>13.5</v>
      </c>
      <c r="BO332">
        <v>13.5</v>
      </c>
      <c r="BP332">
        <v>13.5</v>
      </c>
      <c r="BQ332">
        <v>13.5</v>
      </c>
      <c r="BR332">
        <v>13.5</v>
      </c>
      <c r="BS332">
        <v>13.5</v>
      </c>
      <c r="BT332" s="8">
        <v>14.6</v>
      </c>
      <c r="BU332">
        <v>14.6</v>
      </c>
      <c r="BV332">
        <v>14.6</v>
      </c>
      <c r="BW332">
        <v>14.6</v>
      </c>
      <c r="BX332">
        <v>14.6</v>
      </c>
      <c r="BY332">
        <v>14.6</v>
      </c>
      <c r="BZ332">
        <v>14.6</v>
      </c>
      <c r="CA332">
        <v>14.6</v>
      </c>
      <c r="CB332">
        <v>14.6</v>
      </c>
      <c r="CC332">
        <v>14.6</v>
      </c>
      <c r="CD332">
        <v>14.6</v>
      </c>
      <c r="CE332">
        <v>14.6</v>
      </c>
      <c r="CG332" t="s">
        <v>783</v>
      </c>
    </row>
    <row r="333" spans="1:83" ht="12.75">
      <c r="A333" s="68" t="s">
        <v>513</v>
      </c>
      <c r="B333" s="69" t="s">
        <v>514</v>
      </c>
      <c r="C333" s="69">
        <v>13.5</v>
      </c>
      <c r="D333" s="69">
        <v>13.5</v>
      </c>
      <c r="E333" s="69">
        <v>13.5</v>
      </c>
      <c r="F333" s="69">
        <v>13.5</v>
      </c>
      <c r="G333" s="69">
        <v>13.5</v>
      </c>
      <c r="H333" s="69">
        <v>13.5</v>
      </c>
      <c r="I333" s="69">
        <v>13.5</v>
      </c>
      <c r="J333" s="69">
        <v>13.5</v>
      </c>
      <c r="K333" s="69">
        <v>13.5</v>
      </c>
      <c r="L333" s="70">
        <v>12.9</v>
      </c>
      <c r="M333" s="69">
        <v>12.9</v>
      </c>
      <c r="N333" s="69">
        <v>12.9</v>
      </c>
      <c r="O333" s="69">
        <v>12.9</v>
      </c>
      <c r="P333" s="69">
        <v>12.9</v>
      </c>
      <c r="Q333" s="69">
        <v>12.9</v>
      </c>
      <c r="R333" s="69">
        <v>12.9</v>
      </c>
      <c r="S333" s="69">
        <v>12.9</v>
      </c>
      <c r="T333" s="69">
        <v>12.9</v>
      </c>
      <c r="U333" s="69">
        <v>12.9</v>
      </c>
      <c r="V333" s="69">
        <v>12.9</v>
      </c>
      <c r="W333" s="69">
        <v>12.9</v>
      </c>
      <c r="X333">
        <v>12.9</v>
      </c>
      <c r="Y333">
        <v>12.9</v>
      </c>
      <c r="Z333">
        <v>12.9</v>
      </c>
      <c r="AA333">
        <v>12.9</v>
      </c>
      <c r="AB333">
        <v>12.9</v>
      </c>
      <c r="AC333">
        <v>12.9</v>
      </c>
      <c r="AD333" s="77">
        <v>12</v>
      </c>
      <c r="AE333">
        <v>12</v>
      </c>
      <c r="AF333">
        <v>12</v>
      </c>
      <c r="AG333">
        <v>12</v>
      </c>
      <c r="AH333">
        <v>12</v>
      </c>
      <c r="AI333">
        <v>12</v>
      </c>
      <c r="AJ333">
        <v>12</v>
      </c>
      <c r="AK333">
        <v>12</v>
      </c>
      <c r="AL333">
        <v>12</v>
      </c>
      <c r="AM333">
        <v>12</v>
      </c>
      <c r="AN333">
        <v>12</v>
      </c>
      <c r="AO333">
        <v>12</v>
      </c>
      <c r="AP333">
        <v>12</v>
      </c>
      <c r="AQ333">
        <v>12</v>
      </c>
      <c r="AR333">
        <v>12</v>
      </c>
      <c r="AS333">
        <v>12</v>
      </c>
      <c r="AT333">
        <v>12</v>
      </c>
      <c r="AU333">
        <v>12</v>
      </c>
      <c r="AV333" s="77">
        <v>12.6</v>
      </c>
      <c r="AW333">
        <v>12.6</v>
      </c>
      <c r="AX333">
        <v>12.6</v>
      </c>
      <c r="AY333">
        <v>12.6</v>
      </c>
      <c r="AZ333">
        <v>12.6</v>
      </c>
      <c r="BA333">
        <v>12.6</v>
      </c>
      <c r="BB333">
        <v>12.6</v>
      </c>
      <c r="BC333">
        <v>12.6</v>
      </c>
      <c r="BD333">
        <v>12.6</v>
      </c>
      <c r="BE333">
        <v>12.6</v>
      </c>
      <c r="BF333">
        <v>12.6</v>
      </c>
      <c r="BG333">
        <v>12.6</v>
      </c>
      <c r="BH333">
        <v>12.6</v>
      </c>
      <c r="BI333">
        <v>12.6</v>
      </c>
      <c r="BJ333">
        <v>12.6</v>
      </c>
      <c r="BK333">
        <v>12.6</v>
      </c>
      <c r="BL333">
        <v>12.6</v>
      </c>
      <c r="BM333">
        <v>12.6</v>
      </c>
      <c r="BN333">
        <v>12.6</v>
      </c>
      <c r="BO333">
        <v>12.6</v>
      </c>
      <c r="BP333">
        <v>12.6</v>
      </c>
      <c r="BQ333">
        <v>12.6</v>
      </c>
      <c r="BR333">
        <v>12.6</v>
      </c>
      <c r="BS333">
        <v>12.6</v>
      </c>
      <c r="BT333" s="8">
        <v>14.6</v>
      </c>
      <c r="BU333">
        <v>14.6</v>
      </c>
      <c r="BV333">
        <v>14.6</v>
      </c>
      <c r="BW333">
        <v>14.6</v>
      </c>
      <c r="BX333">
        <v>14.6</v>
      </c>
      <c r="BY333">
        <v>14.6</v>
      </c>
      <c r="BZ333">
        <v>14.6</v>
      </c>
      <c r="CA333">
        <v>14.6</v>
      </c>
      <c r="CB333">
        <v>14.6</v>
      </c>
      <c r="CC333">
        <v>14.6</v>
      </c>
      <c r="CD333">
        <v>14.6</v>
      </c>
      <c r="CE333">
        <v>14.6</v>
      </c>
    </row>
    <row r="334" spans="1:83" ht="12.75">
      <c r="A334" s="68" t="s">
        <v>515</v>
      </c>
      <c r="B334" s="69" t="s">
        <v>516</v>
      </c>
      <c r="C334" s="69">
        <v>13.5</v>
      </c>
      <c r="D334" s="69">
        <v>13.5</v>
      </c>
      <c r="E334" s="69">
        <v>13.5</v>
      </c>
      <c r="F334" s="69">
        <v>13.5</v>
      </c>
      <c r="G334" s="69">
        <v>13.5</v>
      </c>
      <c r="H334" s="69">
        <v>13.5</v>
      </c>
      <c r="I334" s="69">
        <v>13.5</v>
      </c>
      <c r="J334" s="69">
        <v>13.5</v>
      </c>
      <c r="K334" s="69">
        <v>13.5</v>
      </c>
      <c r="L334" s="70">
        <v>12.9</v>
      </c>
      <c r="M334" s="69">
        <v>12.9</v>
      </c>
      <c r="N334" s="69">
        <v>12.9</v>
      </c>
      <c r="O334" s="69">
        <v>12.9</v>
      </c>
      <c r="P334" s="69">
        <v>12.9</v>
      </c>
      <c r="Q334" s="69">
        <v>12.9</v>
      </c>
      <c r="R334" s="69">
        <v>12.9</v>
      </c>
      <c r="S334" s="69">
        <v>12.9</v>
      </c>
      <c r="T334" s="69">
        <v>12.9</v>
      </c>
      <c r="U334" s="69">
        <v>12.9</v>
      </c>
      <c r="V334" s="69">
        <v>12.9</v>
      </c>
      <c r="W334" s="69">
        <v>12.9</v>
      </c>
      <c r="X334">
        <v>12.9</v>
      </c>
      <c r="Y334">
        <v>12.9</v>
      </c>
      <c r="Z334">
        <v>12.9</v>
      </c>
      <c r="AA334">
        <v>12.9</v>
      </c>
      <c r="AB334">
        <v>12.9</v>
      </c>
      <c r="AC334">
        <v>12.9</v>
      </c>
      <c r="AD334" s="77">
        <v>12</v>
      </c>
      <c r="AE334">
        <v>12</v>
      </c>
      <c r="AF334">
        <v>12</v>
      </c>
      <c r="AG334">
        <v>12</v>
      </c>
      <c r="AH334">
        <v>12</v>
      </c>
      <c r="AI334">
        <v>12</v>
      </c>
      <c r="AJ334">
        <v>12</v>
      </c>
      <c r="AK334">
        <v>12</v>
      </c>
      <c r="AL334">
        <v>12</v>
      </c>
      <c r="AM334">
        <v>12</v>
      </c>
      <c r="AN334">
        <v>12</v>
      </c>
      <c r="AO334">
        <v>12</v>
      </c>
      <c r="AP334">
        <v>12</v>
      </c>
      <c r="AQ334">
        <v>12</v>
      </c>
      <c r="AR334">
        <v>12</v>
      </c>
      <c r="AS334">
        <v>12</v>
      </c>
      <c r="AT334">
        <v>12</v>
      </c>
      <c r="AU334">
        <v>12</v>
      </c>
      <c r="AV334" s="77">
        <v>12.6</v>
      </c>
      <c r="AW334">
        <v>12.6</v>
      </c>
      <c r="AX334">
        <v>12.6</v>
      </c>
      <c r="AY334">
        <v>12.6</v>
      </c>
      <c r="AZ334">
        <v>12.6</v>
      </c>
      <c r="BA334">
        <v>12.6</v>
      </c>
      <c r="BB334">
        <v>12.6</v>
      </c>
      <c r="BC334">
        <v>12.6</v>
      </c>
      <c r="BD334">
        <v>12.6</v>
      </c>
      <c r="BE334">
        <v>12.6</v>
      </c>
      <c r="BF334">
        <v>12.6</v>
      </c>
      <c r="BG334">
        <v>12.6</v>
      </c>
      <c r="BH334">
        <v>12.6</v>
      </c>
      <c r="BI334">
        <v>12.6</v>
      </c>
      <c r="BJ334">
        <v>12.6</v>
      </c>
      <c r="BK334">
        <v>12.6</v>
      </c>
      <c r="BL334">
        <v>12.6</v>
      </c>
      <c r="BM334">
        <v>12.6</v>
      </c>
      <c r="BN334">
        <v>12.6</v>
      </c>
      <c r="BO334">
        <v>12.6</v>
      </c>
      <c r="BP334">
        <v>12.6</v>
      </c>
      <c r="BQ334">
        <v>12.6</v>
      </c>
      <c r="BR334">
        <v>12.6</v>
      </c>
      <c r="BS334">
        <v>12.6</v>
      </c>
      <c r="BT334" s="8">
        <v>14.6</v>
      </c>
      <c r="BU334">
        <v>14.6</v>
      </c>
      <c r="BV334">
        <v>14.6</v>
      </c>
      <c r="BW334">
        <v>14.6</v>
      </c>
      <c r="BX334">
        <v>14.6</v>
      </c>
      <c r="BY334">
        <v>14.6</v>
      </c>
      <c r="BZ334">
        <v>14.6</v>
      </c>
      <c r="CA334">
        <v>14.6</v>
      </c>
      <c r="CB334">
        <v>14.6</v>
      </c>
      <c r="CC334">
        <v>14.6</v>
      </c>
      <c r="CD334">
        <v>14.6</v>
      </c>
      <c r="CE334">
        <v>14.6</v>
      </c>
    </row>
    <row r="335" spans="1:85" ht="12.75">
      <c r="A335" s="68" t="s">
        <v>517</v>
      </c>
      <c r="B335" s="69" t="s">
        <v>518</v>
      </c>
      <c r="C335" s="69">
        <v>12.1</v>
      </c>
      <c r="D335" s="69">
        <v>12.1</v>
      </c>
      <c r="E335" s="69">
        <v>12.1</v>
      </c>
      <c r="F335" s="69">
        <v>12.1</v>
      </c>
      <c r="G335" s="69">
        <v>12.1</v>
      </c>
      <c r="H335" s="69">
        <v>12.1</v>
      </c>
      <c r="I335" s="69">
        <v>12.1</v>
      </c>
      <c r="J335" s="69">
        <v>12.1</v>
      </c>
      <c r="K335" s="69">
        <v>12.1</v>
      </c>
      <c r="L335" s="70">
        <v>12.9</v>
      </c>
      <c r="M335" s="69">
        <v>12.9</v>
      </c>
      <c r="N335" s="69">
        <v>12.9</v>
      </c>
      <c r="O335" s="69">
        <v>12.9</v>
      </c>
      <c r="P335" s="69">
        <v>12.9</v>
      </c>
      <c r="Q335" s="69">
        <v>12.9</v>
      </c>
      <c r="R335" s="69">
        <v>12.9</v>
      </c>
      <c r="S335" s="69">
        <v>12.9</v>
      </c>
      <c r="T335" s="69">
        <v>12.9</v>
      </c>
      <c r="U335" s="69">
        <v>12.9</v>
      </c>
      <c r="V335" s="69">
        <v>12.9</v>
      </c>
      <c r="W335" s="69">
        <v>12.9</v>
      </c>
      <c r="X335">
        <v>12.9</v>
      </c>
      <c r="Y335">
        <v>12.9</v>
      </c>
      <c r="Z335">
        <v>12.9</v>
      </c>
      <c r="AA335">
        <v>12.9</v>
      </c>
      <c r="AB335">
        <v>12.9</v>
      </c>
      <c r="AC335">
        <v>12.9</v>
      </c>
      <c r="AD335" s="77">
        <v>12</v>
      </c>
      <c r="AE335">
        <v>12</v>
      </c>
      <c r="AF335">
        <v>12</v>
      </c>
      <c r="AG335">
        <v>12</v>
      </c>
      <c r="AH335">
        <v>12</v>
      </c>
      <c r="AI335">
        <v>12</v>
      </c>
      <c r="AJ335" s="77">
        <v>12.5</v>
      </c>
      <c r="AK335">
        <v>12.5</v>
      </c>
      <c r="AL335">
        <v>12.5</v>
      </c>
      <c r="AM335">
        <v>12.5</v>
      </c>
      <c r="AN335">
        <v>12.5</v>
      </c>
      <c r="AO335">
        <v>12.5</v>
      </c>
      <c r="AP335">
        <v>12.5</v>
      </c>
      <c r="AQ335">
        <v>12.5</v>
      </c>
      <c r="AR335">
        <v>12.5</v>
      </c>
      <c r="AS335">
        <v>12.5</v>
      </c>
      <c r="AT335">
        <v>12.5</v>
      </c>
      <c r="AU335">
        <v>12.5</v>
      </c>
      <c r="AV335" s="77">
        <v>13.5</v>
      </c>
      <c r="AW335">
        <v>13.5</v>
      </c>
      <c r="AX335">
        <v>13.5</v>
      </c>
      <c r="AY335">
        <v>13.5</v>
      </c>
      <c r="AZ335">
        <v>13.5</v>
      </c>
      <c r="BA335">
        <v>13.5</v>
      </c>
      <c r="BB335">
        <v>13.5</v>
      </c>
      <c r="BC335">
        <v>13.5</v>
      </c>
      <c r="BD335">
        <v>13.5</v>
      </c>
      <c r="BE335">
        <v>13.5</v>
      </c>
      <c r="BF335">
        <v>13.5</v>
      </c>
      <c r="BG335">
        <v>13.5</v>
      </c>
      <c r="BH335" s="77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0</v>
      </c>
      <c r="BT335" s="8">
        <v>0</v>
      </c>
      <c r="BU335">
        <v>0</v>
      </c>
      <c r="BV335">
        <v>0</v>
      </c>
      <c r="BW335">
        <v>0</v>
      </c>
      <c r="BX335">
        <v>0</v>
      </c>
      <c r="BY335">
        <v>0</v>
      </c>
      <c r="BZ335">
        <v>0</v>
      </c>
      <c r="CA335">
        <v>0</v>
      </c>
      <c r="CB335">
        <v>0</v>
      </c>
      <c r="CC335">
        <v>0</v>
      </c>
      <c r="CD335">
        <v>0</v>
      </c>
      <c r="CE335">
        <v>0</v>
      </c>
      <c r="CF335" t="s">
        <v>780</v>
      </c>
      <c r="CG335" t="s">
        <v>990</v>
      </c>
    </row>
    <row r="336" spans="1:85" ht="12.75">
      <c r="A336" s="68" t="s">
        <v>520</v>
      </c>
      <c r="B336" s="69" t="s">
        <v>521</v>
      </c>
      <c r="C336" s="69">
        <v>13.5</v>
      </c>
      <c r="D336" s="69">
        <v>13.5</v>
      </c>
      <c r="E336" s="69">
        <v>13.5</v>
      </c>
      <c r="F336" s="69">
        <v>13.5</v>
      </c>
      <c r="G336" s="70">
        <v>0</v>
      </c>
      <c r="H336" s="69">
        <v>0</v>
      </c>
      <c r="I336" s="69">
        <v>0</v>
      </c>
      <c r="J336" s="69">
        <v>0</v>
      </c>
      <c r="K336" s="69">
        <v>0</v>
      </c>
      <c r="L336" s="69">
        <v>0</v>
      </c>
      <c r="M336" s="69">
        <v>0</v>
      </c>
      <c r="N336" s="69">
        <v>0</v>
      </c>
      <c r="O336" s="69">
        <v>0</v>
      </c>
      <c r="P336" s="69">
        <v>0</v>
      </c>
      <c r="Q336" s="69">
        <v>0</v>
      </c>
      <c r="R336" s="69">
        <v>0</v>
      </c>
      <c r="S336" s="69">
        <v>0</v>
      </c>
      <c r="T336" s="69">
        <v>0</v>
      </c>
      <c r="U336" s="69">
        <v>0</v>
      </c>
      <c r="V336" s="69">
        <v>0</v>
      </c>
      <c r="W336" s="69">
        <v>0</v>
      </c>
      <c r="X336" s="69">
        <v>0</v>
      </c>
      <c r="Y336" s="69">
        <v>0</v>
      </c>
      <c r="Z336" s="69">
        <v>0</v>
      </c>
      <c r="AA336" s="69">
        <v>0</v>
      </c>
      <c r="AB336" s="69">
        <v>0</v>
      </c>
      <c r="AC336" s="69">
        <v>0</v>
      </c>
      <c r="AD336" s="69">
        <v>0</v>
      </c>
      <c r="AE336" s="69">
        <v>0</v>
      </c>
      <c r="AF336" s="69">
        <v>0</v>
      </c>
      <c r="AG336" s="69">
        <v>0</v>
      </c>
      <c r="AH336" s="69">
        <v>0</v>
      </c>
      <c r="AI336" s="69">
        <v>0</v>
      </c>
      <c r="AJ336" s="69">
        <v>0</v>
      </c>
      <c r="AK336" s="69">
        <v>0</v>
      </c>
      <c r="AL336" s="69">
        <v>0</v>
      </c>
      <c r="AM336" s="69">
        <v>0</v>
      </c>
      <c r="AN336" s="69">
        <v>0</v>
      </c>
      <c r="AO336" s="69">
        <v>0</v>
      </c>
      <c r="AP336" s="69">
        <v>0</v>
      </c>
      <c r="AQ336" s="69">
        <v>0</v>
      </c>
      <c r="AR336" s="69">
        <v>0</v>
      </c>
      <c r="AS336" s="69">
        <v>0</v>
      </c>
      <c r="AT336" s="69">
        <v>0</v>
      </c>
      <c r="AU336" s="69">
        <v>0</v>
      </c>
      <c r="AV336" s="69">
        <v>0</v>
      </c>
      <c r="AW336" s="69">
        <v>0</v>
      </c>
      <c r="AX336" s="69">
        <v>0</v>
      </c>
      <c r="AY336" s="69">
        <v>0</v>
      </c>
      <c r="AZ336" s="69">
        <v>0</v>
      </c>
      <c r="BA336" s="69">
        <v>0</v>
      </c>
      <c r="BB336" s="69">
        <v>0</v>
      </c>
      <c r="BC336" s="69">
        <v>0</v>
      </c>
      <c r="BD336" s="69">
        <v>0</v>
      </c>
      <c r="BE336" s="69">
        <v>0</v>
      </c>
      <c r="BF336" s="69">
        <v>0</v>
      </c>
      <c r="BG336" s="69">
        <v>0</v>
      </c>
      <c r="BH336" s="69">
        <v>0</v>
      </c>
      <c r="BI336" s="69">
        <v>0</v>
      </c>
      <c r="BJ336" s="69">
        <v>0</v>
      </c>
      <c r="BK336" s="69">
        <v>0</v>
      </c>
      <c r="BL336" s="69">
        <v>0</v>
      </c>
      <c r="BM336" s="69">
        <v>0</v>
      </c>
      <c r="BN336" s="69">
        <v>0</v>
      </c>
      <c r="BO336" s="69">
        <v>0</v>
      </c>
      <c r="BP336" s="69">
        <v>0</v>
      </c>
      <c r="BQ336" s="69">
        <v>0</v>
      </c>
      <c r="BR336" s="69">
        <v>0</v>
      </c>
      <c r="BS336" s="69">
        <v>0</v>
      </c>
      <c r="BT336" s="8">
        <v>0</v>
      </c>
      <c r="BU336" s="69">
        <v>0</v>
      </c>
      <c r="BV336" s="69">
        <v>0</v>
      </c>
      <c r="BW336" s="69">
        <v>0</v>
      </c>
      <c r="BX336" s="69">
        <v>0</v>
      </c>
      <c r="BY336" s="69">
        <v>0</v>
      </c>
      <c r="BZ336" s="69">
        <v>0</v>
      </c>
      <c r="CA336" s="69">
        <v>0</v>
      </c>
      <c r="CB336" s="69">
        <v>0</v>
      </c>
      <c r="CC336" s="69">
        <v>0</v>
      </c>
      <c r="CD336" s="69">
        <v>0</v>
      </c>
      <c r="CE336" s="69">
        <v>0</v>
      </c>
      <c r="CF336" t="s">
        <v>780</v>
      </c>
      <c r="CG336" t="s">
        <v>796</v>
      </c>
    </row>
    <row r="337" spans="1:85" ht="12.75">
      <c r="A337" s="68" t="s">
        <v>522</v>
      </c>
      <c r="B337" s="69" t="s">
        <v>523</v>
      </c>
      <c r="C337" s="69">
        <v>13.5</v>
      </c>
      <c r="D337" s="69">
        <v>13.5</v>
      </c>
      <c r="E337" s="69">
        <v>13.5</v>
      </c>
      <c r="F337" s="69">
        <v>13.5</v>
      </c>
      <c r="G337" s="70">
        <v>0</v>
      </c>
      <c r="H337" s="69">
        <v>0</v>
      </c>
      <c r="I337" s="69">
        <v>0</v>
      </c>
      <c r="J337" s="69">
        <v>0</v>
      </c>
      <c r="K337" s="69">
        <v>0</v>
      </c>
      <c r="L337" s="69">
        <v>0</v>
      </c>
      <c r="M337" s="69">
        <v>0</v>
      </c>
      <c r="N337" s="69">
        <v>0</v>
      </c>
      <c r="O337" s="69">
        <v>0</v>
      </c>
      <c r="P337" s="69">
        <v>0</v>
      </c>
      <c r="Q337" s="69">
        <v>0</v>
      </c>
      <c r="R337" s="69">
        <v>0</v>
      </c>
      <c r="S337" s="69">
        <v>0</v>
      </c>
      <c r="T337" s="69">
        <v>0</v>
      </c>
      <c r="U337" s="69">
        <v>0</v>
      </c>
      <c r="V337" s="69">
        <v>0</v>
      </c>
      <c r="W337" s="69">
        <v>0</v>
      </c>
      <c r="X337" s="69">
        <v>0</v>
      </c>
      <c r="Y337" s="69">
        <v>0</v>
      </c>
      <c r="Z337" s="69">
        <v>0</v>
      </c>
      <c r="AA337" s="69">
        <v>0</v>
      </c>
      <c r="AB337" s="69">
        <v>0</v>
      </c>
      <c r="AC337" s="69">
        <v>0</v>
      </c>
      <c r="AD337" s="69">
        <v>0</v>
      </c>
      <c r="AE337" s="69">
        <v>0</v>
      </c>
      <c r="AF337" s="69">
        <v>0</v>
      </c>
      <c r="AG337" s="69">
        <v>0</v>
      </c>
      <c r="AH337" s="69">
        <v>0</v>
      </c>
      <c r="AI337" s="69">
        <v>0</v>
      </c>
      <c r="AJ337" s="69">
        <v>0</v>
      </c>
      <c r="AK337" s="69">
        <v>0</v>
      </c>
      <c r="AL337" s="69">
        <v>0</v>
      </c>
      <c r="AM337" s="69">
        <v>0</v>
      </c>
      <c r="AN337" s="69">
        <v>0</v>
      </c>
      <c r="AO337" s="69">
        <v>0</v>
      </c>
      <c r="AP337" s="69">
        <v>0</v>
      </c>
      <c r="AQ337" s="69">
        <v>0</v>
      </c>
      <c r="AR337" s="69">
        <v>0</v>
      </c>
      <c r="AS337" s="69">
        <v>0</v>
      </c>
      <c r="AT337" s="69">
        <v>0</v>
      </c>
      <c r="AU337" s="69">
        <v>0</v>
      </c>
      <c r="AV337" s="69">
        <v>0</v>
      </c>
      <c r="AW337" s="69">
        <v>0</v>
      </c>
      <c r="AX337" s="69">
        <v>0</v>
      </c>
      <c r="AY337" s="69">
        <v>0</v>
      </c>
      <c r="AZ337" s="69">
        <v>0</v>
      </c>
      <c r="BA337" s="69">
        <v>0</v>
      </c>
      <c r="BB337" s="69">
        <v>0</v>
      </c>
      <c r="BC337" s="69">
        <v>0</v>
      </c>
      <c r="BD337" s="69">
        <v>0</v>
      </c>
      <c r="BE337" s="69">
        <v>0</v>
      </c>
      <c r="BF337" s="69">
        <v>0</v>
      </c>
      <c r="BG337" s="69">
        <v>0</v>
      </c>
      <c r="BH337" s="69">
        <v>0</v>
      </c>
      <c r="BI337" s="69">
        <v>0</v>
      </c>
      <c r="BJ337" s="69">
        <v>0</v>
      </c>
      <c r="BK337" s="69">
        <v>0</v>
      </c>
      <c r="BL337" s="69">
        <v>0</v>
      </c>
      <c r="BM337" s="69">
        <v>0</v>
      </c>
      <c r="BN337" s="69">
        <v>0</v>
      </c>
      <c r="BO337" s="69">
        <v>0</v>
      </c>
      <c r="BP337" s="69">
        <v>0</v>
      </c>
      <c r="BQ337" s="69">
        <v>0</v>
      </c>
      <c r="BR337" s="69">
        <v>0</v>
      </c>
      <c r="BS337" s="69">
        <v>0</v>
      </c>
      <c r="BT337" s="8">
        <v>0</v>
      </c>
      <c r="BU337" s="69">
        <v>0</v>
      </c>
      <c r="BV337" s="69">
        <v>0</v>
      </c>
      <c r="BW337" s="69">
        <v>0</v>
      </c>
      <c r="BX337" s="69">
        <v>0</v>
      </c>
      <c r="BY337" s="69">
        <v>0</v>
      </c>
      <c r="BZ337" s="69">
        <v>0</v>
      </c>
      <c r="CA337" s="69">
        <v>0</v>
      </c>
      <c r="CB337" s="69">
        <v>0</v>
      </c>
      <c r="CC337" s="69">
        <v>0</v>
      </c>
      <c r="CD337" s="69">
        <v>0</v>
      </c>
      <c r="CE337" s="69">
        <v>0</v>
      </c>
      <c r="CF337" t="s">
        <v>780</v>
      </c>
      <c r="CG337" t="s">
        <v>797</v>
      </c>
    </row>
    <row r="338" spans="1:83" ht="12.75">
      <c r="A338" s="7" t="s">
        <v>695</v>
      </c>
      <c r="B338" s="8" t="s">
        <v>832</v>
      </c>
      <c r="C338" s="8">
        <v>14.1</v>
      </c>
      <c r="D338" s="8">
        <v>14.1</v>
      </c>
      <c r="E338" s="8">
        <v>14.1</v>
      </c>
      <c r="F338" s="8">
        <v>14.1</v>
      </c>
      <c r="G338" s="8">
        <v>14.1</v>
      </c>
      <c r="H338" s="8">
        <v>14.1</v>
      </c>
      <c r="I338" s="8">
        <v>14.1</v>
      </c>
      <c r="J338" s="8">
        <v>14.1</v>
      </c>
      <c r="K338" s="8">
        <v>14.1</v>
      </c>
      <c r="L338" s="8">
        <v>14.1</v>
      </c>
      <c r="M338" s="8">
        <v>14.1</v>
      </c>
      <c r="N338" s="8">
        <v>14.1</v>
      </c>
      <c r="O338" s="8">
        <v>14.1</v>
      </c>
      <c r="P338" s="8">
        <v>14.1</v>
      </c>
      <c r="Q338" s="8">
        <v>14.1</v>
      </c>
      <c r="R338" s="8">
        <v>14.1</v>
      </c>
      <c r="S338" s="8">
        <v>14.1</v>
      </c>
      <c r="T338" s="8">
        <v>14.1</v>
      </c>
      <c r="U338" s="8">
        <v>14.1</v>
      </c>
      <c r="V338" s="8">
        <v>14.1</v>
      </c>
      <c r="W338" s="8">
        <v>14.1</v>
      </c>
      <c r="X338" s="66">
        <v>13.9</v>
      </c>
      <c r="Y338">
        <v>13.9</v>
      </c>
      <c r="Z338">
        <v>13.9</v>
      </c>
      <c r="AA338">
        <v>13.9</v>
      </c>
      <c r="AB338">
        <v>13.9</v>
      </c>
      <c r="AC338">
        <v>13.9</v>
      </c>
      <c r="AD338" s="77">
        <v>13</v>
      </c>
      <c r="AE338">
        <v>13</v>
      </c>
      <c r="AF338">
        <v>13</v>
      </c>
      <c r="AG338">
        <v>13</v>
      </c>
      <c r="AH338">
        <v>13</v>
      </c>
      <c r="AI338">
        <v>13</v>
      </c>
      <c r="AJ338" s="77">
        <v>13.3</v>
      </c>
      <c r="AK338">
        <v>13.3</v>
      </c>
      <c r="AL338">
        <v>13.3</v>
      </c>
      <c r="AM338">
        <v>13.3</v>
      </c>
      <c r="AN338">
        <v>13.3</v>
      </c>
      <c r="AO338">
        <v>13.3</v>
      </c>
      <c r="AP338">
        <v>13.3</v>
      </c>
      <c r="AQ338">
        <v>13.3</v>
      </c>
      <c r="AR338">
        <v>13.3</v>
      </c>
      <c r="AS338">
        <v>13.3</v>
      </c>
      <c r="AT338">
        <v>13.3</v>
      </c>
      <c r="AU338">
        <v>13.3</v>
      </c>
      <c r="AV338" s="77">
        <v>13.6</v>
      </c>
      <c r="AW338">
        <v>13.6</v>
      </c>
      <c r="AX338">
        <v>13.6</v>
      </c>
      <c r="AY338">
        <v>13.6</v>
      </c>
      <c r="AZ338">
        <v>13.6</v>
      </c>
      <c r="BA338">
        <v>13.6</v>
      </c>
      <c r="BB338">
        <v>13.6</v>
      </c>
      <c r="BC338">
        <v>13.6</v>
      </c>
      <c r="BD338">
        <v>13.6</v>
      </c>
      <c r="BE338">
        <v>13.6</v>
      </c>
      <c r="BF338">
        <v>13.6</v>
      </c>
      <c r="BG338">
        <v>13.6</v>
      </c>
      <c r="BH338" s="77">
        <v>13.8</v>
      </c>
      <c r="BI338">
        <v>13.8</v>
      </c>
      <c r="BJ338">
        <v>13.8</v>
      </c>
      <c r="BK338">
        <v>13.8</v>
      </c>
      <c r="BL338">
        <v>13.8</v>
      </c>
      <c r="BM338">
        <v>13.8</v>
      </c>
      <c r="BN338">
        <v>13.8</v>
      </c>
      <c r="BO338">
        <v>13.8</v>
      </c>
      <c r="BP338">
        <v>13.8</v>
      </c>
      <c r="BQ338">
        <v>13.8</v>
      </c>
      <c r="BR338">
        <v>13.8</v>
      </c>
      <c r="BS338">
        <v>13.8</v>
      </c>
      <c r="BT338" s="8">
        <v>14.6</v>
      </c>
      <c r="BU338">
        <v>14.6</v>
      </c>
      <c r="BV338">
        <v>14.6</v>
      </c>
      <c r="BW338">
        <v>14.6</v>
      </c>
      <c r="BX338">
        <v>14.6</v>
      </c>
      <c r="BY338">
        <v>14.6</v>
      </c>
      <c r="BZ338">
        <v>14.6</v>
      </c>
      <c r="CA338">
        <v>14.6</v>
      </c>
      <c r="CB338">
        <v>14.6</v>
      </c>
      <c r="CC338">
        <v>14.6</v>
      </c>
      <c r="CD338">
        <v>14.6</v>
      </c>
      <c r="CE338">
        <v>14.6</v>
      </c>
    </row>
    <row r="339" spans="1:83" ht="12.75">
      <c r="A339" s="7" t="s">
        <v>696</v>
      </c>
      <c r="B339" s="8" t="s">
        <v>833</v>
      </c>
      <c r="C339" s="8">
        <v>14.1</v>
      </c>
      <c r="D339" s="8">
        <v>14.1</v>
      </c>
      <c r="E339" s="8">
        <v>14.1</v>
      </c>
      <c r="F339" s="8">
        <v>14.1</v>
      </c>
      <c r="G339" s="8">
        <v>14.1</v>
      </c>
      <c r="H339" s="8">
        <v>14.1</v>
      </c>
      <c r="I339" s="8">
        <v>14.1</v>
      </c>
      <c r="J339" s="8">
        <v>14.1</v>
      </c>
      <c r="K339" s="8">
        <v>14.1</v>
      </c>
      <c r="L339" s="8">
        <v>14.1</v>
      </c>
      <c r="M339" s="8">
        <v>14.1</v>
      </c>
      <c r="N339" s="8">
        <v>14.1</v>
      </c>
      <c r="O339" s="8">
        <v>14.1</v>
      </c>
      <c r="P339" s="8">
        <v>14.1</v>
      </c>
      <c r="Q339" s="8">
        <v>14.1</v>
      </c>
      <c r="R339" s="8">
        <v>14.1</v>
      </c>
      <c r="S339" s="8">
        <v>14.1</v>
      </c>
      <c r="T339" s="8">
        <v>14.1</v>
      </c>
      <c r="U339" s="8">
        <v>14.1</v>
      </c>
      <c r="V339" s="8">
        <v>14.1</v>
      </c>
      <c r="W339" s="8">
        <v>14.1</v>
      </c>
      <c r="X339" s="66">
        <v>13.9</v>
      </c>
      <c r="Y339">
        <v>13.9</v>
      </c>
      <c r="Z339">
        <v>13.9</v>
      </c>
      <c r="AA339">
        <v>13.9</v>
      </c>
      <c r="AB339">
        <v>13.9</v>
      </c>
      <c r="AC339">
        <v>13.9</v>
      </c>
      <c r="AD339" s="77">
        <v>13</v>
      </c>
      <c r="AE339">
        <v>13</v>
      </c>
      <c r="AF339">
        <v>13</v>
      </c>
      <c r="AG339">
        <v>13</v>
      </c>
      <c r="AH339">
        <v>13</v>
      </c>
      <c r="AI339">
        <v>13</v>
      </c>
      <c r="AJ339" s="77">
        <v>13.3</v>
      </c>
      <c r="AK339">
        <v>13.3</v>
      </c>
      <c r="AL339">
        <v>13.3</v>
      </c>
      <c r="AM339">
        <v>13.3</v>
      </c>
      <c r="AN339">
        <v>13.3</v>
      </c>
      <c r="AO339">
        <v>13.3</v>
      </c>
      <c r="AP339">
        <v>13.3</v>
      </c>
      <c r="AQ339">
        <v>13.3</v>
      </c>
      <c r="AR339">
        <v>13.3</v>
      </c>
      <c r="AS339">
        <v>13.3</v>
      </c>
      <c r="AT339">
        <v>13.3</v>
      </c>
      <c r="AU339">
        <v>13.3</v>
      </c>
      <c r="AV339" s="77">
        <v>13.6</v>
      </c>
      <c r="AW339">
        <v>13.6</v>
      </c>
      <c r="AX339">
        <v>13.6</v>
      </c>
      <c r="AY339">
        <v>13.6</v>
      </c>
      <c r="AZ339">
        <v>13.6</v>
      </c>
      <c r="BA339">
        <v>13.6</v>
      </c>
      <c r="BB339">
        <v>13.6</v>
      </c>
      <c r="BC339">
        <v>13.6</v>
      </c>
      <c r="BD339">
        <v>13.6</v>
      </c>
      <c r="BE339">
        <v>13.6</v>
      </c>
      <c r="BF339">
        <v>13.6</v>
      </c>
      <c r="BG339">
        <v>13.6</v>
      </c>
      <c r="BH339" s="77">
        <v>13.8</v>
      </c>
      <c r="BI339">
        <v>13.8</v>
      </c>
      <c r="BJ339">
        <v>13.8</v>
      </c>
      <c r="BK339">
        <v>13.8</v>
      </c>
      <c r="BL339">
        <v>13.8</v>
      </c>
      <c r="BM339">
        <v>13.8</v>
      </c>
      <c r="BN339">
        <v>13.8</v>
      </c>
      <c r="BO339">
        <v>13.8</v>
      </c>
      <c r="BP339">
        <v>13.8</v>
      </c>
      <c r="BQ339">
        <v>13.8</v>
      </c>
      <c r="BR339">
        <v>13.8</v>
      </c>
      <c r="BS339">
        <v>13.8</v>
      </c>
      <c r="BT339" s="8">
        <v>14.6</v>
      </c>
      <c r="BU339">
        <v>14.6</v>
      </c>
      <c r="BV339">
        <v>14.6</v>
      </c>
      <c r="BW339">
        <v>14.6</v>
      </c>
      <c r="BX339">
        <v>14.6</v>
      </c>
      <c r="BY339">
        <v>14.6</v>
      </c>
      <c r="BZ339">
        <v>14.6</v>
      </c>
      <c r="CA339">
        <v>14.6</v>
      </c>
      <c r="CB339">
        <v>14.6</v>
      </c>
      <c r="CC339">
        <v>14.6</v>
      </c>
      <c r="CD339">
        <v>14.6</v>
      </c>
      <c r="CE339">
        <v>14.6</v>
      </c>
    </row>
    <row r="340" spans="1:83" ht="12.75">
      <c r="A340" s="68" t="s">
        <v>524</v>
      </c>
      <c r="B340" s="69" t="s">
        <v>525</v>
      </c>
      <c r="C340" s="69">
        <v>14.2</v>
      </c>
      <c r="D340" s="69">
        <v>14.2</v>
      </c>
      <c r="E340" s="69">
        <v>14.2</v>
      </c>
      <c r="F340" s="69">
        <v>14.2</v>
      </c>
      <c r="G340" s="69">
        <v>14.2</v>
      </c>
      <c r="H340" s="69">
        <v>14.2</v>
      </c>
      <c r="I340" s="69">
        <v>14.2</v>
      </c>
      <c r="J340" s="69">
        <v>14.2</v>
      </c>
      <c r="K340" s="69">
        <v>14.2</v>
      </c>
      <c r="L340" s="69">
        <v>14.2</v>
      </c>
      <c r="M340" s="69">
        <v>14.2</v>
      </c>
      <c r="N340" s="69">
        <v>14.2</v>
      </c>
      <c r="O340" s="69">
        <v>14.2</v>
      </c>
      <c r="P340" s="69">
        <v>14.2</v>
      </c>
      <c r="Q340" s="69">
        <v>14.2</v>
      </c>
      <c r="R340" s="69">
        <v>14.2</v>
      </c>
      <c r="S340" s="69">
        <v>14.2</v>
      </c>
      <c r="T340" s="69">
        <v>14.2</v>
      </c>
      <c r="U340" s="69">
        <v>14.2</v>
      </c>
      <c r="V340" s="69">
        <v>14.2</v>
      </c>
      <c r="W340" s="69">
        <v>14.2</v>
      </c>
      <c r="X340">
        <v>14.2</v>
      </c>
      <c r="Y340">
        <v>14.2</v>
      </c>
      <c r="Z340">
        <v>14.2</v>
      </c>
      <c r="AA340">
        <v>14.2</v>
      </c>
      <c r="AB340">
        <v>14.2</v>
      </c>
      <c r="AC340">
        <v>14.2</v>
      </c>
      <c r="AD340" s="77">
        <v>13.3</v>
      </c>
      <c r="AE340">
        <v>13.3</v>
      </c>
      <c r="AF340">
        <v>13.3</v>
      </c>
      <c r="AG340">
        <v>13.3</v>
      </c>
      <c r="AH340">
        <v>13.3</v>
      </c>
      <c r="AI340">
        <v>13.3</v>
      </c>
      <c r="AJ340">
        <v>13.3</v>
      </c>
      <c r="AK340">
        <v>13.3</v>
      </c>
      <c r="AL340">
        <v>13.3</v>
      </c>
      <c r="AM340">
        <v>13.3</v>
      </c>
      <c r="AN340">
        <v>13.3</v>
      </c>
      <c r="AO340">
        <v>13.3</v>
      </c>
      <c r="AP340">
        <v>13.3</v>
      </c>
      <c r="AQ340">
        <v>13.3</v>
      </c>
      <c r="AR340">
        <v>13.3</v>
      </c>
      <c r="AS340">
        <v>13.3</v>
      </c>
      <c r="AT340">
        <v>13.3</v>
      </c>
      <c r="AU340">
        <v>13.3</v>
      </c>
      <c r="AV340" s="77">
        <v>13.8</v>
      </c>
      <c r="AW340">
        <v>13.8</v>
      </c>
      <c r="AX340">
        <v>13.8</v>
      </c>
      <c r="AY340">
        <v>13.8</v>
      </c>
      <c r="AZ340">
        <v>13.8</v>
      </c>
      <c r="BA340">
        <v>13.8</v>
      </c>
      <c r="BB340">
        <v>13.8</v>
      </c>
      <c r="BC340">
        <v>13.8</v>
      </c>
      <c r="BD340">
        <v>13.8</v>
      </c>
      <c r="BE340">
        <v>13.8</v>
      </c>
      <c r="BF340">
        <v>13.8</v>
      </c>
      <c r="BG340">
        <v>13.8</v>
      </c>
      <c r="BH340">
        <v>13.8</v>
      </c>
      <c r="BI340">
        <v>13.8</v>
      </c>
      <c r="BJ340">
        <v>13.8</v>
      </c>
      <c r="BK340">
        <v>13.8</v>
      </c>
      <c r="BL340">
        <v>13.8</v>
      </c>
      <c r="BM340">
        <v>13.8</v>
      </c>
      <c r="BN340">
        <v>13.8</v>
      </c>
      <c r="BO340">
        <v>13.8</v>
      </c>
      <c r="BP340">
        <v>13.8</v>
      </c>
      <c r="BQ340">
        <v>13.8</v>
      </c>
      <c r="BR340">
        <v>13.8</v>
      </c>
      <c r="BS340">
        <v>13.8</v>
      </c>
      <c r="BT340" s="8">
        <v>14.6</v>
      </c>
      <c r="BU340">
        <v>14.6</v>
      </c>
      <c r="BV340">
        <v>14.6</v>
      </c>
      <c r="BW340">
        <v>14.6</v>
      </c>
      <c r="BX340">
        <v>14.6</v>
      </c>
      <c r="BY340">
        <v>14.6</v>
      </c>
      <c r="BZ340">
        <v>14.6</v>
      </c>
      <c r="CA340">
        <v>14.6</v>
      </c>
      <c r="CB340">
        <v>14.6</v>
      </c>
      <c r="CC340">
        <v>14.6</v>
      </c>
      <c r="CD340">
        <v>14.6</v>
      </c>
      <c r="CE340">
        <v>14.6</v>
      </c>
    </row>
    <row r="341" spans="1:85" ht="12.75">
      <c r="A341" s="7" t="s">
        <v>528</v>
      </c>
      <c r="B341" s="8" t="s">
        <v>529</v>
      </c>
      <c r="C341" s="8">
        <v>13.2</v>
      </c>
      <c r="D341" s="8">
        <v>13.2</v>
      </c>
      <c r="E341" s="8">
        <v>13.2</v>
      </c>
      <c r="F341" s="8">
        <v>13.2</v>
      </c>
      <c r="G341" s="8">
        <v>13.2</v>
      </c>
      <c r="H341" s="8">
        <v>13.2</v>
      </c>
      <c r="I341" s="8">
        <v>13.2</v>
      </c>
      <c r="J341" s="8">
        <v>13.2</v>
      </c>
      <c r="K341" s="8">
        <v>13.2</v>
      </c>
      <c r="L341" s="64">
        <v>0</v>
      </c>
      <c r="M341" s="8">
        <v>0</v>
      </c>
      <c r="N341" s="8">
        <v>0</v>
      </c>
      <c r="O341" s="8">
        <v>0</v>
      </c>
      <c r="P341" s="8">
        <v>0</v>
      </c>
      <c r="Q341" s="8">
        <v>0</v>
      </c>
      <c r="R341" s="8">
        <v>0</v>
      </c>
      <c r="S341" s="8">
        <v>0</v>
      </c>
      <c r="T341" s="8">
        <v>0</v>
      </c>
      <c r="U341" s="8">
        <v>0</v>
      </c>
      <c r="V341" s="8">
        <v>0</v>
      </c>
      <c r="W341" s="8">
        <v>0</v>
      </c>
      <c r="X341" s="8">
        <v>0</v>
      </c>
      <c r="Y341" s="8">
        <v>0</v>
      </c>
      <c r="Z341" s="8">
        <v>0</v>
      </c>
      <c r="AA341" s="8">
        <v>0</v>
      </c>
      <c r="AB341" s="8">
        <v>0</v>
      </c>
      <c r="AC341" s="8">
        <v>0</v>
      </c>
      <c r="AD341" s="8">
        <v>0</v>
      </c>
      <c r="AE341" s="8">
        <v>0</v>
      </c>
      <c r="AF341" s="8">
        <v>0</v>
      </c>
      <c r="AG341" s="8">
        <v>0</v>
      </c>
      <c r="AH341" s="8">
        <v>0</v>
      </c>
      <c r="AI341" s="8">
        <v>0</v>
      </c>
      <c r="AJ341" s="8">
        <v>0</v>
      </c>
      <c r="AK341" s="8">
        <v>0</v>
      </c>
      <c r="AL341" s="8">
        <v>0</v>
      </c>
      <c r="AM341" s="8">
        <v>0</v>
      </c>
      <c r="AN341" s="8">
        <v>0</v>
      </c>
      <c r="AO341" s="8">
        <v>0</v>
      </c>
      <c r="AP341" s="8">
        <v>0</v>
      </c>
      <c r="AQ341" s="8">
        <v>0</v>
      </c>
      <c r="AR341" s="8">
        <v>0</v>
      </c>
      <c r="AS341" s="8">
        <v>0</v>
      </c>
      <c r="AT341" s="8">
        <v>0</v>
      </c>
      <c r="AU341" s="8">
        <v>0</v>
      </c>
      <c r="AV341" s="8">
        <v>0</v>
      </c>
      <c r="AW341" s="8">
        <v>0</v>
      </c>
      <c r="AX341" s="8">
        <v>0</v>
      </c>
      <c r="AY341" s="8">
        <v>0</v>
      </c>
      <c r="AZ341" s="8">
        <v>0</v>
      </c>
      <c r="BA341" s="8">
        <v>0</v>
      </c>
      <c r="BB341" s="8">
        <v>0</v>
      </c>
      <c r="BC341" s="8">
        <v>0</v>
      </c>
      <c r="BD341" s="8">
        <v>0</v>
      </c>
      <c r="BE341" s="8">
        <v>0</v>
      </c>
      <c r="BF341" s="8">
        <v>0</v>
      </c>
      <c r="BG341" s="8">
        <v>0</v>
      </c>
      <c r="BH341" s="8">
        <v>0</v>
      </c>
      <c r="BI341" s="8">
        <v>0</v>
      </c>
      <c r="BJ341" s="8">
        <v>0</v>
      </c>
      <c r="BK341" s="8">
        <v>0</v>
      </c>
      <c r="BL341" s="8">
        <v>0</v>
      </c>
      <c r="BM341" s="8">
        <v>0</v>
      </c>
      <c r="BN341" s="8">
        <v>0</v>
      </c>
      <c r="BO341" s="8">
        <v>0</v>
      </c>
      <c r="BP341" s="8">
        <v>0</v>
      </c>
      <c r="BQ341" s="8">
        <v>0</v>
      </c>
      <c r="BR341" s="8">
        <v>0</v>
      </c>
      <c r="BS341" s="8">
        <v>0</v>
      </c>
      <c r="BT341" s="8">
        <v>0</v>
      </c>
      <c r="BU341" s="8">
        <v>0</v>
      </c>
      <c r="BV341" s="8">
        <v>0</v>
      </c>
      <c r="BW341" s="8">
        <v>0</v>
      </c>
      <c r="BX341" s="8">
        <v>0</v>
      </c>
      <c r="BY341" s="8">
        <v>0</v>
      </c>
      <c r="BZ341" s="8">
        <v>0</v>
      </c>
      <c r="CA341" s="8">
        <v>0</v>
      </c>
      <c r="CB341" s="8">
        <v>0</v>
      </c>
      <c r="CC341" s="8">
        <v>0</v>
      </c>
      <c r="CD341" s="8">
        <v>0</v>
      </c>
      <c r="CE341" s="8">
        <v>0</v>
      </c>
      <c r="CF341" t="s">
        <v>780</v>
      </c>
      <c r="CG341" t="s">
        <v>839</v>
      </c>
    </row>
    <row r="342" spans="1:83" ht="12.75">
      <c r="A342" s="7" t="s">
        <v>553</v>
      </c>
      <c r="B342" s="8" t="s">
        <v>554</v>
      </c>
      <c r="C342" s="8">
        <v>13.9</v>
      </c>
      <c r="D342" s="8">
        <v>13.9</v>
      </c>
      <c r="E342" s="8">
        <v>13.9</v>
      </c>
      <c r="F342" s="8">
        <v>13.9</v>
      </c>
      <c r="G342" s="8">
        <v>13.9</v>
      </c>
      <c r="H342" s="8">
        <v>13.9</v>
      </c>
      <c r="I342" s="8">
        <v>13.9</v>
      </c>
      <c r="J342" s="8">
        <v>13.9</v>
      </c>
      <c r="K342" s="8">
        <v>13.9</v>
      </c>
      <c r="L342" s="8">
        <v>13.9</v>
      </c>
      <c r="M342" s="8">
        <v>13.9</v>
      </c>
      <c r="N342" s="8">
        <v>13.9</v>
      </c>
      <c r="O342" s="8">
        <v>13.9</v>
      </c>
      <c r="P342" s="8">
        <v>13.9</v>
      </c>
      <c r="Q342" s="8">
        <v>13.9</v>
      </c>
      <c r="R342" s="8">
        <v>13.9</v>
      </c>
      <c r="S342" s="8">
        <v>13.9</v>
      </c>
      <c r="T342" s="8">
        <v>13.9</v>
      </c>
      <c r="U342" s="8">
        <v>13.9</v>
      </c>
      <c r="V342" s="8">
        <v>13.9</v>
      </c>
      <c r="W342" s="8">
        <v>13.9</v>
      </c>
      <c r="X342">
        <v>13.9</v>
      </c>
      <c r="Y342">
        <v>13.9</v>
      </c>
      <c r="Z342">
        <v>13.9</v>
      </c>
      <c r="AA342">
        <v>13.9</v>
      </c>
      <c r="AB342">
        <v>13.9</v>
      </c>
      <c r="AC342">
        <v>13.9</v>
      </c>
      <c r="AD342" s="81">
        <v>12.9</v>
      </c>
      <c r="AE342">
        <v>12.9</v>
      </c>
      <c r="AF342">
        <v>12.9</v>
      </c>
      <c r="AG342">
        <v>12.9</v>
      </c>
      <c r="AH342">
        <v>12.9</v>
      </c>
      <c r="AI342">
        <v>12.9</v>
      </c>
      <c r="AJ342" s="77">
        <v>13.2</v>
      </c>
      <c r="AK342">
        <v>13.2</v>
      </c>
      <c r="AL342">
        <v>13.2</v>
      </c>
      <c r="AM342">
        <v>13.2</v>
      </c>
      <c r="AN342">
        <v>13.2</v>
      </c>
      <c r="AO342">
        <v>13.2</v>
      </c>
      <c r="AP342">
        <v>13.2</v>
      </c>
      <c r="AQ342">
        <v>13.2</v>
      </c>
      <c r="AR342">
        <v>13.2</v>
      </c>
      <c r="AS342">
        <v>13.2</v>
      </c>
      <c r="AT342">
        <v>13.2</v>
      </c>
      <c r="AU342">
        <v>13.2</v>
      </c>
      <c r="AV342" s="77">
        <v>13.8</v>
      </c>
      <c r="AW342">
        <v>13.8</v>
      </c>
      <c r="AX342">
        <v>13.8</v>
      </c>
      <c r="AY342">
        <v>13.8</v>
      </c>
      <c r="AZ342">
        <v>13.8</v>
      </c>
      <c r="BA342">
        <v>13.8</v>
      </c>
      <c r="BB342">
        <v>13.8</v>
      </c>
      <c r="BC342">
        <v>13.8</v>
      </c>
      <c r="BD342">
        <v>13.8</v>
      </c>
      <c r="BE342">
        <v>13.8</v>
      </c>
      <c r="BF342">
        <v>13.8</v>
      </c>
      <c r="BG342">
        <v>13.8</v>
      </c>
      <c r="BH342">
        <v>13.8</v>
      </c>
      <c r="BI342">
        <v>13.8</v>
      </c>
      <c r="BJ342">
        <v>13.8</v>
      </c>
      <c r="BK342">
        <v>13.8</v>
      </c>
      <c r="BL342">
        <v>13.8</v>
      </c>
      <c r="BM342">
        <v>13.8</v>
      </c>
      <c r="BN342">
        <v>13.8</v>
      </c>
      <c r="BO342">
        <v>13.8</v>
      </c>
      <c r="BP342">
        <v>13.8</v>
      </c>
      <c r="BQ342">
        <v>13.8</v>
      </c>
      <c r="BR342">
        <v>13.8</v>
      </c>
      <c r="BS342">
        <v>13.8</v>
      </c>
      <c r="BT342" s="8">
        <v>14.6</v>
      </c>
      <c r="BU342">
        <v>14.6</v>
      </c>
      <c r="BV342">
        <v>14.6</v>
      </c>
      <c r="BW342">
        <v>14.6</v>
      </c>
      <c r="BX342">
        <v>14.6</v>
      </c>
      <c r="BY342">
        <v>14.6</v>
      </c>
      <c r="BZ342">
        <v>14.6</v>
      </c>
      <c r="CA342">
        <v>14.6</v>
      </c>
      <c r="CB342">
        <v>14.6</v>
      </c>
      <c r="CC342">
        <v>14.6</v>
      </c>
      <c r="CD342">
        <v>14.6</v>
      </c>
      <c r="CE342">
        <v>14.6</v>
      </c>
    </row>
    <row r="343" spans="1:83" ht="12.75">
      <c r="A343" s="7" t="s">
        <v>555</v>
      </c>
      <c r="B343" s="8" t="s">
        <v>556</v>
      </c>
      <c r="C343" s="8">
        <v>13.9</v>
      </c>
      <c r="D343" s="8">
        <v>13.9</v>
      </c>
      <c r="E343" s="8">
        <v>13.9</v>
      </c>
      <c r="F343" s="8">
        <v>13.9</v>
      </c>
      <c r="G343" s="8">
        <v>13.9</v>
      </c>
      <c r="H343" s="8">
        <v>13.9</v>
      </c>
      <c r="I343" s="8">
        <v>13.9</v>
      </c>
      <c r="J343" s="8">
        <v>13.9</v>
      </c>
      <c r="K343" s="8">
        <v>13.9</v>
      </c>
      <c r="L343" s="8">
        <v>13.9</v>
      </c>
      <c r="M343" s="8">
        <v>13.9</v>
      </c>
      <c r="N343" s="8">
        <v>13.9</v>
      </c>
      <c r="O343" s="8">
        <v>13.9</v>
      </c>
      <c r="P343" s="8">
        <v>13.9</v>
      </c>
      <c r="Q343" s="8">
        <v>13.9</v>
      </c>
      <c r="R343" s="8">
        <v>13.9</v>
      </c>
      <c r="S343" s="8">
        <v>13.9</v>
      </c>
      <c r="T343" s="8">
        <v>13.9</v>
      </c>
      <c r="U343" s="8">
        <v>13.9</v>
      </c>
      <c r="V343" s="8">
        <v>13.9</v>
      </c>
      <c r="W343" s="8">
        <v>13.9</v>
      </c>
      <c r="X343">
        <v>13.9</v>
      </c>
      <c r="Y343">
        <v>13.9</v>
      </c>
      <c r="Z343">
        <v>13.9</v>
      </c>
      <c r="AA343">
        <v>13.9</v>
      </c>
      <c r="AB343">
        <v>13.9</v>
      </c>
      <c r="AC343">
        <v>13.9</v>
      </c>
      <c r="AD343" s="81">
        <v>12.9</v>
      </c>
      <c r="AE343">
        <v>12.9</v>
      </c>
      <c r="AF343">
        <v>12.9</v>
      </c>
      <c r="AG343">
        <v>12.9</v>
      </c>
      <c r="AH343">
        <v>12.9</v>
      </c>
      <c r="AI343">
        <v>12.9</v>
      </c>
      <c r="AJ343" s="77">
        <v>13.2</v>
      </c>
      <c r="AK343">
        <v>13.2</v>
      </c>
      <c r="AL343">
        <v>13.2</v>
      </c>
      <c r="AM343">
        <v>13.2</v>
      </c>
      <c r="AN343">
        <v>13.2</v>
      </c>
      <c r="AO343">
        <v>13.2</v>
      </c>
      <c r="AP343">
        <v>13.2</v>
      </c>
      <c r="AQ343">
        <v>13.2</v>
      </c>
      <c r="AR343">
        <v>13.2</v>
      </c>
      <c r="AS343">
        <v>13.2</v>
      </c>
      <c r="AT343">
        <v>13.2</v>
      </c>
      <c r="AU343">
        <v>13.2</v>
      </c>
      <c r="AV343" s="77">
        <v>13.8</v>
      </c>
      <c r="AW343">
        <v>13.8</v>
      </c>
      <c r="AX343">
        <v>13.8</v>
      </c>
      <c r="AY343">
        <v>13.8</v>
      </c>
      <c r="AZ343">
        <v>13.8</v>
      </c>
      <c r="BA343">
        <v>13.8</v>
      </c>
      <c r="BB343">
        <v>13.8</v>
      </c>
      <c r="BC343">
        <v>13.8</v>
      </c>
      <c r="BD343">
        <v>13.8</v>
      </c>
      <c r="BE343">
        <v>13.8</v>
      </c>
      <c r="BF343">
        <v>13.8</v>
      </c>
      <c r="BG343">
        <v>13.8</v>
      </c>
      <c r="BH343">
        <v>13.8</v>
      </c>
      <c r="BI343">
        <v>13.8</v>
      </c>
      <c r="BJ343">
        <v>13.8</v>
      </c>
      <c r="BK343">
        <v>13.8</v>
      </c>
      <c r="BL343">
        <v>13.8</v>
      </c>
      <c r="BM343">
        <v>13.8</v>
      </c>
      <c r="BN343">
        <v>13.8</v>
      </c>
      <c r="BO343">
        <v>13.8</v>
      </c>
      <c r="BP343">
        <v>13.8</v>
      </c>
      <c r="BQ343">
        <v>13.8</v>
      </c>
      <c r="BR343">
        <v>13.8</v>
      </c>
      <c r="BS343">
        <v>13.8</v>
      </c>
      <c r="BT343" s="8">
        <v>14.6</v>
      </c>
      <c r="BU343">
        <v>14.6</v>
      </c>
      <c r="BV343">
        <v>14.6</v>
      </c>
      <c r="BW343">
        <v>14.6</v>
      </c>
      <c r="BX343">
        <v>14.6</v>
      </c>
      <c r="BY343">
        <v>14.6</v>
      </c>
      <c r="BZ343">
        <v>14.6</v>
      </c>
      <c r="CA343">
        <v>14.6</v>
      </c>
      <c r="CB343">
        <v>14.6</v>
      </c>
      <c r="CC343">
        <v>14.6</v>
      </c>
      <c r="CD343">
        <v>14.6</v>
      </c>
      <c r="CE343">
        <v>14.6</v>
      </c>
    </row>
    <row r="344" spans="1:83" ht="12.75">
      <c r="A344" s="7" t="s">
        <v>185</v>
      </c>
      <c r="B344" s="8" t="s">
        <v>837</v>
      </c>
      <c r="C344" s="8">
        <v>13.9</v>
      </c>
      <c r="D344" s="8">
        <v>13.9</v>
      </c>
      <c r="E344" s="8">
        <v>13.9</v>
      </c>
      <c r="F344" s="8">
        <v>13.9</v>
      </c>
      <c r="G344" s="8">
        <v>13.9</v>
      </c>
      <c r="H344" s="8">
        <v>13.9</v>
      </c>
      <c r="I344" s="8">
        <v>13.9</v>
      </c>
      <c r="J344" s="8">
        <v>13.9</v>
      </c>
      <c r="K344" s="8">
        <v>13.9</v>
      </c>
      <c r="L344" s="8">
        <v>13.9</v>
      </c>
      <c r="M344" s="8">
        <v>13.9</v>
      </c>
      <c r="N344" s="8">
        <v>13.9</v>
      </c>
      <c r="O344" s="8">
        <v>13.9</v>
      </c>
      <c r="P344" s="8">
        <v>13.9</v>
      </c>
      <c r="Q344" s="8">
        <v>13.9</v>
      </c>
      <c r="R344" s="8">
        <v>13.9</v>
      </c>
      <c r="S344" s="8">
        <v>13.9</v>
      </c>
      <c r="T344" s="8">
        <v>13.9</v>
      </c>
      <c r="U344" s="8">
        <v>13.9</v>
      </c>
      <c r="V344" s="8">
        <v>13.9</v>
      </c>
      <c r="W344" s="8">
        <v>13.9</v>
      </c>
      <c r="X344">
        <v>13.9</v>
      </c>
      <c r="Y344">
        <v>13.9</v>
      </c>
      <c r="Z344">
        <v>13.9</v>
      </c>
      <c r="AA344">
        <v>13.9</v>
      </c>
      <c r="AB344">
        <v>13.9</v>
      </c>
      <c r="AC344">
        <v>13.9</v>
      </c>
      <c r="AD344" s="77">
        <v>13</v>
      </c>
      <c r="AE344">
        <v>13</v>
      </c>
      <c r="AF344">
        <v>13</v>
      </c>
      <c r="AG344">
        <v>13</v>
      </c>
      <c r="AH344">
        <v>13</v>
      </c>
      <c r="AI344">
        <v>13</v>
      </c>
      <c r="AJ344">
        <v>13</v>
      </c>
      <c r="AK344">
        <v>13</v>
      </c>
      <c r="AL344">
        <v>13</v>
      </c>
      <c r="AM344" s="77">
        <v>13.4</v>
      </c>
      <c r="AN344">
        <v>13.4</v>
      </c>
      <c r="AO344">
        <v>13.4</v>
      </c>
      <c r="AP344">
        <v>13.4</v>
      </c>
      <c r="AQ344">
        <v>13.4</v>
      </c>
      <c r="AR344">
        <v>13.4</v>
      </c>
      <c r="AS344">
        <v>13.4</v>
      </c>
      <c r="AT344">
        <v>13.4</v>
      </c>
      <c r="AU344">
        <v>13.4</v>
      </c>
      <c r="AV344" s="77">
        <v>14.1</v>
      </c>
      <c r="AW344">
        <v>14.1</v>
      </c>
      <c r="AX344">
        <v>14.1</v>
      </c>
      <c r="AY344">
        <v>14.1</v>
      </c>
      <c r="AZ344">
        <v>14.1</v>
      </c>
      <c r="BA344">
        <v>14.1</v>
      </c>
      <c r="BB344">
        <v>14.1</v>
      </c>
      <c r="BC344">
        <v>14.1</v>
      </c>
      <c r="BD344">
        <v>14.1</v>
      </c>
      <c r="BE344">
        <v>14.1</v>
      </c>
      <c r="BF344">
        <v>14.1</v>
      </c>
      <c r="BG344">
        <v>14.1</v>
      </c>
      <c r="BH344">
        <v>14.1</v>
      </c>
      <c r="BI344">
        <v>14.1</v>
      </c>
      <c r="BJ344">
        <v>14.1</v>
      </c>
      <c r="BK344">
        <v>14.1</v>
      </c>
      <c r="BL344">
        <v>14.1</v>
      </c>
      <c r="BM344">
        <v>14.1</v>
      </c>
      <c r="BN344">
        <v>14.1</v>
      </c>
      <c r="BO344">
        <v>14.1</v>
      </c>
      <c r="BP344">
        <v>14.1</v>
      </c>
      <c r="BQ344">
        <v>14.1</v>
      </c>
      <c r="BR344">
        <v>14.1</v>
      </c>
      <c r="BS344">
        <v>14.1</v>
      </c>
      <c r="BT344" s="8">
        <v>14.6</v>
      </c>
      <c r="BU344">
        <v>14.6</v>
      </c>
      <c r="BV344">
        <v>14.6</v>
      </c>
      <c r="BW344">
        <v>14.6</v>
      </c>
      <c r="BX344">
        <v>14.6</v>
      </c>
      <c r="BY344">
        <v>14.6</v>
      </c>
      <c r="BZ344">
        <v>14.6</v>
      </c>
      <c r="CA344">
        <v>14.6</v>
      </c>
      <c r="CB344">
        <v>14.6</v>
      </c>
      <c r="CC344">
        <v>14.6</v>
      </c>
      <c r="CD344">
        <v>14.6</v>
      </c>
      <c r="CE344">
        <v>14.6</v>
      </c>
    </row>
    <row r="345" spans="1:83" ht="12.75">
      <c r="A345" s="7" t="s">
        <v>97</v>
      </c>
      <c r="B345" s="8" t="s">
        <v>828</v>
      </c>
      <c r="C345" s="8">
        <v>15.7</v>
      </c>
      <c r="D345" s="8">
        <v>15.7</v>
      </c>
      <c r="E345" s="8">
        <v>15.7</v>
      </c>
      <c r="F345" s="8">
        <v>15.7</v>
      </c>
      <c r="G345" s="8">
        <v>15.7</v>
      </c>
      <c r="H345" s="8">
        <v>15.7</v>
      </c>
      <c r="I345" s="8">
        <v>15.7</v>
      </c>
      <c r="J345" s="8">
        <v>15.7</v>
      </c>
      <c r="K345" s="8">
        <v>15.7</v>
      </c>
      <c r="L345" s="64">
        <v>14.8</v>
      </c>
      <c r="M345" s="8">
        <v>14.8</v>
      </c>
      <c r="N345" s="8">
        <v>14.8</v>
      </c>
      <c r="O345" s="8">
        <v>14.8</v>
      </c>
      <c r="P345" s="8">
        <v>14.8</v>
      </c>
      <c r="Q345" s="8">
        <v>14.8</v>
      </c>
      <c r="R345" s="8">
        <v>14.8</v>
      </c>
      <c r="S345" s="8">
        <v>14.8</v>
      </c>
      <c r="T345" s="8">
        <v>14.8</v>
      </c>
      <c r="U345" s="8">
        <v>14.8</v>
      </c>
      <c r="V345" s="8">
        <v>14.8</v>
      </c>
      <c r="W345" s="8">
        <v>14.8</v>
      </c>
      <c r="X345" s="66">
        <v>14.9</v>
      </c>
      <c r="Y345">
        <v>14.9</v>
      </c>
      <c r="Z345">
        <v>14.9</v>
      </c>
      <c r="AA345">
        <v>14.9</v>
      </c>
      <c r="AB345">
        <v>14.9</v>
      </c>
      <c r="AC345">
        <v>14.9</v>
      </c>
      <c r="AD345" s="77">
        <v>14</v>
      </c>
      <c r="AE345">
        <v>14</v>
      </c>
      <c r="AF345" s="77">
        <v>14.5</v>
      </c>
      <c r="AG345">
        <v>14.5</v>
      </c>
      <c r="AH345">
        <v>14.5</v>
      </c>
      <c r="AI345">
        <v>14.5</v>
      </c>
      <c r="AJ345">
        <v>14.5</v>
      </c>
      <c r="AK345">
        <v>14.5</v>
      </c>
      <c r="AL345">
        <v>14.5</v>
      </c>
      <c r="AM345">
        <v>14.5</v>
      </c>
      <c r="AN345">
        <v>14.5</v>
      </c>
      <c r="AO345">
        <v>14.5</v>
      </c>
      <c r="AP345">
        <v>14.5</v>
      </c>
      <c r="AQ345">
        <v>14.5</v>
      </c>
      <c r="AR345" s="77">
        <v>15.5</v>
      </c>
      <c r="AS345">
        <v>15.5</v>
      </c>
      <c r="AT345">
        <v>15.5</v>
      </c>
      <c r="AU345">
        <v>15.5</v>
      </c>
      <c r="AV345">
        <v>15.5</v>
      </c>
      <c r="AW345">
        <v>15.5</v>
      </c>
      <c r="AX345">
        <v>15.5</v>
      </c>
      <c r="AY345">
        <v>15.5</v>
      </c>
      <c r="AZ345">
        <v>15.5</v>
      </c>
      <c r="BA345">
        <v>15.5</v>
      </c>
      <c r="BB345">
        <v>15.5</v>
      </c>
      <c r="BC345">
        <v>15.5</v>
      </c>
      <c r="BD345">
        <v>15.5</v>
      </c>
      <c r="BE345">
        <v>15.5</v>
      </c>
      <c r="BF345">
        <v>15.5</v>
      </c>
      <c r="BG345">
        <v>15.5</v>
      </c>
      <c r="BH345" s="77">
        <v>16</v>
      </c>
      <c r="BI345">
        <v>16</v>
      </c>
      <c r="BJ345" s="77">
        <v>16.3</v>
      </c>
      <c r="BK345" s="77">
        <v>16.5</v>
      </c>
      <c r="BL345">
        <v>16.5</v>
      </c>
      <c r="BM345">
        <v>16.5</v>
      </c>
      <c r="BN345">
        <v>16.5</v>
      </c>
      <c r="BO345">
        <v>16.5</v>
      </c>
      <c r="BP345">
        <v>16.5</v>
      </c>
      <c r="BQ345">
        <v>16.5</v>
      </c>
      <c r="BR345">
        <v>16.5</v>
      </c>
      <c r="BS345">
        <v>16.5</v>
      </c>
      <c r="BT345" s="8">
        <v>14.6</v>
      </c>
      <c r="BU345">
        <v>14.6</v>
      </c>
      <c r="BV345">
        <v>14.6</v>
      </c>
      <c r="BW345">
        <v>14.6</v>
      </c>
      <c r="BX345">
        <v>14.6</v>
      </c>
      <c r="BY345">
        <v>14.6</v>
      </c>
      <c r="BZ345">
        <v>14.6</v>
      </c>
      <c r="CA345">
        <v>14.6</v>
      </c>
      <c r="CB345">
        <v>14.6</v>
      </c>
      <c r="CC345">
        <v>14.6</v>
      </c>
      <c r="CD345">
        <v>14.6</v>
      </c>
      <c r="CE345">
        <v>14.6</v>
      </c>
    </row>
    <row r="346" spans="1:85" ht="12.75">
      <c r="A346" s="7" t="s">
        <v>891</v>
      </c>
      <c r="B346" s="8" t="s">
        <v>896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v>0</v>
      </c>
      <c r="P346" s="8">
        <v>0</v>
      </c>
      <c r="Q346" s="8">
        <v>0</v>
      </c>
      <c r="R346" s="8">
        <v>0</v>
      </c>
      <c r="S346" s="8">
        <v>0</v>
      </c>
      <c r="T346" s="8">
        <v>0</v>
      </c>
      <c r="U346" s="8">
        <v>0</v>
      </c>
      <c r="V346" s="8">
        <v>0</v>
      </c>
      <c r="W346" s="8">
        <v>0</v>
      </c>
      <c r="X346" s="66">
        <v>14.9</v>
      </c>
      <c r="Y346">
        <v>14.9</v>
      </c>
      <c r="Z346">
        <v>14.9</v>
      </c>
      <c r="AA346">
        <v>14.9</v>
      </c>
      <c r="AB346">
        <v>14.9</v>
      </c>
      <c r="AC346">
        <v>14.9</v>
      </c>
      <c r="AD346" s="77">
        <v>14</v>
      </c>
      <c r="AE346">
        <v>14</v>
      </c>
      <c r="AF346" s="77">
        <v>14.5</v>
      </c>
      <c r="AG346">
        <v>14.5</v>
      </c>
      <c r="AH346">
        <v>14.5</v>
      </c>
      <c r="AI346">
        <v>14.5</v>
      </c>
      <c r="AJ346">
        <v>14.5</v>
      </c>
      <c r="AK346">
        <v>14.5</v>
      </c>
      <c r="AL346">
        <v>14.5</v>
      </c>
      <c r="AM346">
        <v>14.5</v>
      </c>
      <c r="AN346">
        <v>14.5</v>
      </c>
      <c r="AO346">
        <v>14.5</v>
      </c>
      <c r="AP346">
        <v>14.5</v>
      </c>
      <c r="AQ346">
        <v>14.5</v>
      </c>
      <c r="AR346" s="77">
        <v>15.5</v>
      </c>
      <c r="AS346">
        <v>15.5</v>
      </c>
      <c r="AT346">
        <v>15.5</v>
      </c>
      <c r="AU346">
        <v>15.5</v>
      </c>
      <c r="AV346">
        <v>15.5</v>
      </c>
      <c r="AW346">
        <v>15.5</v>
      </c>
      <c r="AX346">
        <v>15.5</v>
      </c>
      <c r="AY346">
        <v>15.5</v>
      </c>
      <c r="AZ346">
        <v>15.5</v>
      </c>
      <c r="BA346">
        <v>15.5</v>
      </c>
      <c r="BB346">
        <v>15.5</v>
      </c>
      <c r="BC346">
        <v>15.5</v>
      </c>
      <c r="BD346">
        <v>15.5</v>
      </c>
      <c r="BE346">
        <v>15.5</v>
      </c>
      <c r="BF346">
        <v>15.5</v>
      </c>
      <c r="BG346">
        <v>15.5</v>
      </c>
      <c r="BH346" s="77">
        <v>16</v>
      </c>
      <c r="BI346">
        <v>16</v>
      </c>
      <c r="BJ346" s="77">
        <v>16.3</v>
      </c>
      <c r="BK346" s="77">
        <v>16.5</v>
      </c>
      <c r="BL346">
        <v>16.5</v>
      </c>
      <c r="BM346">
        <v>16.5</v>
      </c>
      <c r="BN346">
        <v>16.5</v>
      </c>
      <c r="BO346">
        <v>16.5</v>
      </c>
      <c r="BP346">
        <v>16.5</v>
      </c>
      <c r="BQ346">
        <v>16.5</v>
      </c>
      <c r="BR346">
        <v>16.5</v>
      </c>
      <c r="BS346">
        <v>16.5</v>
      </c>
      <c r="BT346" s="8">
        <v>14.6</v>
      </c>
      <c r="BU346">
        <v>14.6</v>
      </c>
      <c r="BV346">
        <v>14.6</v>
      </c>
      <c r="BW346">
        <v>14.6</v>
      </c>
      <c r="BX346">
        <v>14.6</v>
      </c>
      <c r="BY346">
        <v>14.6</v>
      </c>
      <c r="BZ346">
        <v>14.6</v>
      </c>
      <c r="CA346">
        <v>14.6</v>
      </c>
      <c r="CB346">
        <v>14.6</v>
      </c>
      <c r="CC346">
        <v>14.6</v>
      </c>
      <c r="CD346">
        <v>14.6</v>
      </c>
      <c r="CE346">
        <v>14.6</v>
      </c>
      <c r="CG346" t="s">
        <v>892</v>
      </c>
    </row>
    <row r="347" spans="1:85" ht="12.75">
      <c r="A347" s="7" t="s">
        <v>557</v>
      </c>
      <c r="B347" s="8" t="s">
        <v>558</v>
      </c>
      <c r="C347" s="8">
        <v>14.4</v>
      </c>
      <c r="D347" s="8">
        <v>14.4</v>
      </c>
      <c r="E347" s="8">
        <v>14.4</v>
      </c>
      <c r="F347" s="8">
        <v>14.4</v>
      </c>
      <c r="G347" s="8">
        <v>14.4</v>
      </c>
      <c r="H347" s="8">
        <v>14.4</v>
      </c>
      <c r="I347" s="8">
        <v>14.4</v>
      </c>
      <c r="J347" s="8">
        <v>14.4</v>
      </c>
      <c r="K347" s="8">
        <v>14.4</v>
      </c>
      <c r="L347" s="8">
        <v>14.4</v>
      </c>
      <c r="M347" s="8">
        <v>14.4</v>
      </c>
      <c r="N347" s="8">
        <v>14.4</v>
      </c>
      <c r="O347" s="8">
        <v>14.4</v>
      </c>
      <c r="P347" s="8">
        <v>14.4</v>
      </c>
      <c r="Q347" s="8">
        <v>14.4</v>
      </c>
      <c r="R347" s="8">
        <v>14.4</v>
      </c>
      <c r="S347" s="8">
        <v>14.4</v>
      </c>
      <c r="T347" s="8">
        <v>14.4</v>
      </c>
      <c r="U347" s="8">
        <v>14.4</v>
      </c>
      <c r="V347" s="8">
        <v>14.4</v>
      </c>
      <c r="W347" s="8">
        <v>14.4</v>
      </c>
      <c r="X347" s="66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0</v>
      </c>
      <c r="AX347">
        <v>0</v>
      </c>
      <c r="AY347">
        <v>0</v>
      </c>
      <c r="AZ347">
        <v>0</v>
      </c>
      <c r="BA347">
        <v>0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0</v>
      </c>
      <c r="BT347" s="8">
        <v>0</v>
      </c>
      <c r="BU347">
        <v>0</v>
      </c>
      <c r="BV347">
        <v>0</v>
      </c>
      <c r="BW347">
        <v>0</v>
      </c>
      <c r="BX347">
        <v>0</v>
      </c>
      <c r="BY347">
        <v>0</v>
      </c>
      <c r="BZ347">
        <v>0</v>
      </c>
      <c r="CA347">
        <v>0</v>
      </c>
      <c r="CB347">
        <v>0</v>
      </c>
      <c r="CC347">
        <v>0</v>
      </c>
      <c r="CD347">
        <v>0</v>
      </c>
      <c r="CE347">
        <v>0</v>
      </c>
      <c r="CF347" t="s">
        <v>780</v>
      </c>
      <c r="CG347" t="s">
        <v>885</v>
      </c>
    </row>
    <row r="348" spans="1:84" ht="12.75">
      <c r="A348" s="7" t="s">
        <v>560</v>
      </c>
      <c r="B348" s="8" t="s">
        <v>979</v>
      </c>
      <c r="C348" s="8">
        <v>13.6</v>
      </c>
      <c r="D348" s="8">
        <v>13.6</v>
      </c>
      <c r="E348" s="8">
        <v>13.6</v>
      </c>
      <c r="F348" s="8">
        <v>13.6</v>
      </c>
      <c r="G348" s="8">
        <v>13.6</v>
      </c>
      <c r="H348" s="64">
        <v>13.9</v>
      </c>
      <c r="I348" s="8">
        <v>13.9</v>
      </c>
      <c r="J348" s="8">
        <v>13.9</v>
      </c>
      <c r="K348" s="8">
        <v>13.9</v>
      </c>
      <c r="L348" s="8">
        <v>13.9</v>
      </c>
      <c r="M348" s="8">
        <v>13.9</v>
      </c>
      <c r="N348" s="8">
        <v>13.9</v>
      </c>
      <c r="O348" s="8">
        <v>13.9</v>
      </c>
      <c r="P348" s="8">
        <v>13.9</v>
      </c>
      <c r="Q348" s="8">
        <v>13.9</v>
      </c>
      <c r="R348" s="8">
        <v>13.9</v>
      </c>
      <c r="S348" s="8">
        <v>13.9</v>
      </c>
      <c r="T348" s="8">
        <v>13.9</v>
      </c>
      <c r="U348" s="8">
        <v>13.9</v>
      </c>
      <c r="V348" s="8">
        <v>13.9</v>
      </c>
      <c r="W348" s="64">
        <v>13.5</v>
      </c>
      <c r="X348">
        <v>13.5</v>
      </c>
      <c r="Y348">
        <v>13.5</v>
      </c>
      <c r="Z348">
        <v>13.5</v>
      </c>
      <c r="AA348">
        <v>13.5</v>
      </c>
      <c r="AB348">
        <v>13.5</v>
      </c>
      <c r="AC348">
        <v>13.5</v>
      </c>
      <c r="AD348" s="77">
        <v>12.6</v>
      </c>
      <c r="AE348">
        <v>12.6</v>
      </c>
      <c r="AF348">
        <v>12.6</v>
      </c>
      <c r="AG348">
        <v>12.6</v>
      </c>
      <c r="AH348">
        <v>12.6</v>
      </c>
      <c r="AI348" s="77">
        <v>12.4</v>
      </c>
      <c r="AJ348">
        <v>12.4</v>
      </c>
      <c r="AK348">
        <v>12.4</v>
      </c>
      <c r="AL348">
        <v>12.4</v>
      </c>
      <c r="AM348">
        <v>12.4</v>
      </c>
      <c r="AN348">
        <v>12.4</v>
      </c>
      <c r="AO348">
        <v>12.4</v>
      </c>
      <c r="AP348">
        <v>12.4</v>
      </c>
      <c r="AQ348">
        <v>12.4</v>
      </c>
      <c r="AR348">
        <v>12.4</v>
      </c>
      <c r="AS348">
        <v>12.4</v>
      </c>
      <c r="AT348">
        <v>12.4</v>
      </c>
      <c r="AU348">
        <v>12.4</v>
      </c>
      <c r="AV348" s="77">
        <v>12.8</v>
      </c>
      <c r="AW348">
        <v>12.8</v>
      </c>
      <c r="AX348">
        <v>12.8</v>
      </c>
      <c r="AY348">
        <v>12.8</v>
      </c>
      <c r="AZ348">
        <v>12.8</v>
      </c>
      <c r="BA348">
        <v>12.8</v>
      </c>
      <c r="BB348">
        <v>12.8</v>
      </c>
      <c r="BC348">
        <v>12.8</v>
      </c>
      <c r="BD348">
        <v>12.8</v>
      </c>
      <c r="BE348">
        <v>12.8</v>
      </c>
      <c r="BF348">
        <v>12.8</v>
      </c>
      <c r="BG348">
        <v>12.8</v>
      </c>
      <c r="BH348" s="77">
        <v>13.1</v>
      </c>
      <c r="BI348">
        <v>13.1</v>
      </c>
      <c r="BJ348">
        <v>13.1</v>
      </c>
      <c r="BK348">
        <v>13.1</v>
      </c>
      <c r="BL348">
        <v>13.1</v>
      </c>
      <c r="BM348">
        <v>13.1</v>
      </c>
      <c r="BN348" s="77">
        <v>13.6</v>
      </c>
      <c r="BO348">
        <v>13.6</v>
      </c>
      <c r="BP348">
        <v>13.6</v>
      </c>
      <c r="BQ348">
        <v>13.6</v>
      </c>
      <c r="BR348">
        <v>13.6</v>
      </c>
      <c r="BS348">
        <v>13.6</v>
      </c>
      <c r="BT348" s="8">
        <v>14.6</v>
      </c>
      <c r="BU348">
        <v>14.6</v>
      </c>
      <c r="BV348">
        <v>14.6</v>
      </c>
      <c r="BW348">
        <v>14.6</v>
      </c>
      <c r="BX348">
        <v>14.6</v>
      </c>
      <c r="BY348">
        <v>14.6</v>
      </c>
      <c r="BZ348">
        <v>14.6</v>
      </c>
      <c r="CA348">
        <v>14.6</v>
      </c>
      <c r="CB348">
        <v>14.6</v>
      </c>
      <c r="CC348">
        <v>14.6</v>
      </c>
      <c r="CD348">
        <v>14.6</v>
      </c>
      <c r="CE348">
        <v>14.6</v>
      </c>
      <c r="CF348" t="s">
        <v>783</v>
      </c>
    </row>
    <row r="349" spans="1:84" ht="12.75">
      <c r="A349" s="7" t="s">
        <v>559</v>
      </c>
      <c r="B349" s="8" t="s">
        <v>978</v>
      </c>
      <c r="C349" s="8">
        <v>13.6</v>
      </c>
      <c r="D349" s="8">
        <v>13.6</v>
      </c>
      <c r="E349" s="8">
        <v>13.6</v>
      </c>
      <c r="F349" s="8">
        <v>13.6</v>
      </c>
      <c r="G349" s="8">
        <v>13.6</v>
      </c>
      <c r="H349" s="64">
        <v>13.9</v>
      </c>
      <c r="I349" s="8">
        <v>13.9</v>
      </c>
      <c r="J349" s="8">
        <v>13.9</v>
      </c>
      <c r="K349" s="8">
        <v>13.9</v>
      </c>
      <c r="L349" s="8">
        <v>13.9</v>
      </c>
      <c r="M349" s="8">
        <v>13.9</v>
      </c>
      <c r="N349" s="8">
        <v>13.9</v>
      </c>
      <c r="O349" s="8">
        <v>13.9</v>
      </c>
      <c r="P349" s="8">
        <v>13.9</v>
      </c>
      <c r="Q349" s="8">
        <v>13.9</v>
      </c>
      <c r="R349" s="8">
        <v>13.9</v>
      </c>
      <c r="S349" s="8">
        <v>13.9</v>
      </c>
      <c r="T349" s="8">
        <v>13.9</v>
      </c>
      <c r="U349" s="8">
        <v>13.9</v>
      </c>
      <c r="V349" s="8">
        <v>13.9</v>
      </c>
      <c r="W349" s="64">
        <v>13.5</v>
      </c>
      <c r="X349">
        <v>13.5</v>
      </c>
      <c r="Y349">
        <v>13.5</v>
      </c>
      <c r="Z349">
        <v>13.5</v>
      </c>
      <c r="AA349">
        <v>13.5</v>
      </c>
      <c r="AB349">
        <v>13.5</v>
      </c>
      <c r="AC349">
        <v>13.5</v>
      </c>
      <c r="AD349" s="77">
        <v>12.6</v>
      </c>
      <c r="AE349">
        <v>12.6</v>
      </c>
      <c r="AF349">
        <v>12.6</v>
      </c>
      <c r="AG349">
        <v>12.6</v>
      </c>
      <c r="AH349">
        <v>12.6</v>
      </c>
      <c r="AI349" s="77">
        <v>12.4</v>
      </c>
      <c r="AJ349">
        <v>12.4</v>
      </c>
      <c r="AK349">
        <v>12.4</v>
      </c>
      <c r="AL349">
        <v>12.4</v>
      </c>
      <c r="AM349">
        <v>12.4</v>
      </c>
      <c r="AN349">
        <v>12.4</v>
      </c>
      <c r="AO349">
        <v>12.4</v>
      </c>
      <c r="AP349">
        <v>12.4</v>
      </c>
      <c r="AQ349">
        <v>12.4</v>
      </c>
      <c r="AR349">
        <v>12.4</v>
      </c>
      <c r="AS349">
        <v>12.4</v>
      </c>
      <c r="AT349">
        <v>12.4</v>
      </c>
      <c r="AU349">
        <v>12.4</v>
      </c>
      <c r="AV349" s="77">
        <v>12.8</v>
      </c>
      <c r="AW349">
        <v>12.8</v>
      </c>
      <c r="AX349">
        <v>12.8</v>
      </c>
      <c r="AY349">
        <v>12.8</v>
      </c>
      <c r="AZ349">
        <v>12.8</v>
      </c>
      <c r="BA349">
        <v>12.8</v>
      </c>
      <c r="BB349">
        <v>12.8</v>
      </c>
      <c r="BC349">
        <v>12.8</v>
      </c>
      <c r="BD349">
        <v>12.8</v>
      </c>
      <c r="BE349">
        <v>12.8</v>
      </c>
      <c r="BF349">
        <v>12.8</v>
      </c>
      <c r="BG349">
        <v>12.8</v>
      </c>
      <c r="BH349" s="77">
        <v>13.1</v>
      </c>
      <c r="BI349">
        <v>13.1</v>
      </c>
      <c r="BJ349">
        <v>13.1</v>
      </c>
      <c r="BK349">
        <v>13.1</v>
      </c>
      <c r="BL349">
        <v>13.1</v>
      </c>
      <c r="BM349">
        <v>13.1</v>
      </c>
      <c r="BN349" s="77">
        <v>13.6</v>
      </c>
      <c r="BO349">
        <v>13.6</v>
      </c>
      <c r="BP349">
        <v>13.6</v>
      </c>
      <c r="BQ349">
        <v>13.6</v>
      </c>
      <c r="BR349">
        <v>13.6</v>
      </c>
      <c r="BS349">
        <v>13.6</v>
      </c>
      <c r="BT349" s="8">
        <v>14.6</v>
      </c>
      <c r="BU349">
        <v>14.6</v>
      </c>
      <c r="BV349">
        <v>14.6</v>
      </c>
      <c r="BW349">
        <v>14.6</v>
      </c>
      <c r="BX349">
        <v>14.6</v>
      </c>
      <c r="BY349">
        <v>14.6</v>
      </c>
      <c r="BZ349">
        <v>14.6</v>
      </c>
      <c r="CA349">
        <v>14.6</v>
      </c>
      <c r="CB349">
        <v>14.6</v>
      </c>
      <c r="CC349">
        <v>14.6</v>
      </c>
      <c r="CD349">
        <v>14.6</v>
      </c>
      <c r="CE349">
        <v>14.6</v>
      </c>
      <c r="CF349" t="s">
        <v>783</v>
      </c>
    </row>
    <row r="350" spans="1:83" ht="12.75">
      <c r="A350" s="7" t="s">
        <v>561</v>
      </c>
      <c r="B350" s="8" t="s">
        <v>562</v>
      </c>
      <c r="C350" s="8">
        <v>13.9</v>
      </c>
      <c r="D350" s="8">
        <v>13.9</v>
      </c>
      <c r="E350" s="8">
        <v>13.9</v>
      </c>
      <c r="F350" s="8">
        <v>13.9</v>
      </c>
      <c r="G350" s="8">
        <v>13.9</v>
      </c>
      <c r="H350" s="8">
        <v>13.9</v>
      </c>
      <c r="I350" s="8">
        <v>13.9</v>
      </c>
      <c r="J350" s="8">
        <v>13.9</v>
      </c>
      <c r="K350" s="8">
        <v>13.9</v>
      </c>
      <c r="L350" s="8">
        <v>13.9</v>
      </c>
      <c r="M350" s="8">
        <v>13.9</v>
      </c>
      <c r="N350" s="8">
        <v>13.9</v>
      </c>
      <c r="O350" s="8">
        <v>13.9</v>
      </c>
      <c r="P350" s="8">
        <v>13.9</v>
      </c>
      <c r="Q350" s="8">
        <v>13.9</v>
      </c>
      <c r="R350" s="8">
        <v>13.9</v>
      </c>
      <c r="S350" s="8">
        <v>13.9</v>
      </c>
      <c r="T350" s="8">
        <v>13.9</v>
      </c>
      <c r="U350" s="8">
        <v>13.9</v>
      </c>
      <c r="V350" s="8">
        <v>13.9</v>
      </c>
      <c r="W350" s="8">
        <v>13.9</v>
      </c>
      <c r="X350">
        <v>13.9</v>
      </c>
      <c r="Y350">
        <v>13.9</v>
      </c>
      <c r="Z350">
        <v>13.9</v>
      </c>
      <c r="AA350">
        <v>13.9</v>
      </c>
      <c r="AB350">
        <v>13.9</v>
      </c>
      <c r="AC350">
        <v>13.9</v>
      </c>
      <c r="AD350" s="77">
        <v>13</v>
      </c>
      <c r="AE350">
        <v>13</v>
      </c>
      <c r="AF350">
        <v>13</v>
      </c>
      <c r="AG350">
        <v>13</v>
      </c>
      <c r="AH350">
        <v>13</v>
      </c>
      <c r="AI350">
        <v>13</v>
      </c>
      <c r="AJ350">
        <v>13</v>
      </c>
      <c r="AK350">
        <v>13</v>
      </c>
      <c r="AL350">
        <v>13</v>
      </c>
      <c r="AM350">
        <v>13</v>
      </c>
      <c r="AN350">
        <v>13</v>
      </c>
      <c r="AO350">
        <v>13</v>
      </c>
      <c r="AP350">
        <v>13</v>
      </c>
      <c r="AQ350">
        <v>13</v>
      </c>
      <c r="AR350">
        <v>13</v>
      </c>
      <c r="AS350">
        <v>13</v>
      </c>
      <c r="AT350">
        <v>13</v>
      </c>
      <c r="AU350">
        <v>13</v>
      </c>
      <c r="AV350" s="77">
        <v>13.5</v>
      </c>
      <c r="AW350">
        <v>13.5</v>
      </c>
      <c r="AX350">
        <v>13.5</v>
      </c>
      <c r="AY350">
        <v>13.5</v>
      </c>
      <c r="AZ350">
        <v>13.5</v>
      </c>
      <c r="BA350">
        <v>13.5</v>
      </c>
      <c r="BB350">
        <v>13.5</v>
      </c>
      <c r="BC350">
        <v>13.5</v>
      </c>
      <c r="BD350">
        <v>13.5</v>
      </c>
      <c r="BE350">
        <v>13.5</v>
      </c>
      <c r="BF350">
        <v>13.5</v>
      </c>
      <c r="BG350">
        <v>13.5</v>
      </c>
      <c r="BH350">
        <v>13.5</v>
      </c>
      <c r="BI350">
        <v>13.5</v>
      </c>
      <c r="BJ350">
        <v>13.5</v>
      </c>
      <c r="BK350">
        <v>13.5</v>
      </c>
      <c r="BL350">
        <v>13.5</v>
      </c>
      <c r="BM350">
        <v>13.5</v>
      </c>
      <c r="BN350">
        <v>13.5</v>
      </c>
      <c r="BO350">
        <v>13.5</v>
      </c>
      <c r="BP350">
        <v>13.5</v>
      </c>
      <c r="BQ350">
        <v>13.5</v>
      </c>
      <c r="BR350">
        <v>13.5</v>
      </c>
      <c r="BS350">
        <v>13.5</v>
      </c>
      <c r="BT350" s="8">
        <v>14.6</v>
      </c>
      <c r="BU350">
        <v>14.6</v>
      </c>
      <c r="BV350">
        <v>14.6</v>
      </c>
      <c r="BW350">
        <v>14.6</v>
      </c>
      <c r="BX350">
        <v>14.6</v>
      </c>
      <c r="BY350">
        <v>14.6</v>
      </c>
      <c r="BZ350">
        <v>14.6</v>
      </c>
      <c r="CA350">
        <v>14.6</v>
      </c>
      <c r="CB350">
        <v>14.6</v>
      </c>
      <c r="CC350">
        <v>14.6</v>
      </c>
      <c r="CD350">
        <v>14.6</v>
      </c>
      <c r="CE350">
        <v>14.6</v>
      </c>
    </row>
    <row r="351" spans="1:83" ht="12.75">
      <c r="A351" s="7" t="s">
        <v>563</v>
      </c>
      <c r="B351" s="8" t="s">
        <v>564</v>
      </c>
      <c r="C351" s="8">
        <v>13.9</v>
      </c>
      <c r="D351" s="8">
        <v>13.9</v>
      </c>
      <c r="E351" s="8">
        <v>13.9</v>
      </c>
      <c r="F351" s="8">
        <v>13.9</v>
      </c>
      <c r="G351" s="8">
        <v>13.9</v>
      </c>
      <c r="H351" s="8">
        <v>13.9</v>
      </c>
      <c r="I351" s="8">
        <v>13.9</v>
      </c>
      <c r="J351" s="8">
        <v>13.9</v>
      </c>
      <c r="K351" s="8">
        <v>13.9</v>
      </c>
      <c r="L351" s="8">
        <v>13.9</v>
      </c>
      <c r="M351" s="8">
        <v>13.9</v>
      </c>
      <c r="N351" s="8">
        <v>13.9</v>
      </c>
      <c r="O351" s="8">
        <v>13.9</v>
      </c>
      <c r="P351" s="8">
        <v>13.9</v>
      </c>
      <c r="Q351" s="8">
        <v>13.9</v>
      </c>
      <c r="R351" s="8">
        <v>13.9</v>
      </c>
      <c r="S351" s="8">
        <v>13.9</v>
      </c>
      <c r="T351" s="8">
        <v>13.9</v>
      </c>
      <c r="U351" s="8">
        <v>13.9</v>
      </c>
      <c r="V351" s="8">
        <v>13.9</v>
      </c>
      <c r="W351" s="8">
        <v>13.9</v>
      </c>
      <c r="X351">
        <v>13.9</v>
      </c>
      <c r="Y351">
        <v>13.9</v>
      </c>
      <c r="Z351">
        <v>13.9</v>
      </c>
      <c r="AA351">
        <v>13.9</v>
      </c>
      <c r="AB351">
        <v>13.9</v>
      </c>
      <c r="AC351">
        <v>13.9</v>
      </c>
      <c r="AD351" s="77">
        <v>13</v>
      </c>
      <c r="AE351">
        <v>13</v>
      </c>
      <c r="AF351">
        <v>13</v>
      </c>
      <c r="AG351">
        <v>13</v>
      </c>
      <c r="AH351">
        <v>13</v>
      </c>
      <c r="AI351">
        <v>13</v>
      </c>
      <c r="AJ351">
        <v>13</v>
      </c>
      <c r="AK351">
        <v>13</v>
      </c>
      <c r="AL351">
        <v>13</v>
      </c>
      <c r="AM351">
        <v>13</v>
      </c>
      <c r="AN351">
        <v>13</v>
      </c>
      <c r="AO351">
        <v>13</v>
      </c>
      <c r="AP351">
        <v>13</v>
      </c>
      <c r="AQ351">
        <v>13</v>
      </c>
      <c r="AR351">
        <v>13</v>
      </c>
      <c r="AS351">
        <v>13</v>
      </c>
      <c r="AT351">
        <v>13</v>
      </c>
      <c r="AU351">
        <v>13</v>
      </c>
      <c r="AV351" s="77">
        <v>13.5</v>
      </c>
      <c r="AW351">
        <v>13.5</v>
      </c>
      <c r="AX351">
        <v>13.5</v>
      </c>
      <c r="AY351">
        <v>13.5</v>
      </c>
      <c r="AZ351">
        <v>13.5</v>
      </c>
      <c r="BA351">
        <v>13.5</v>
      </c>
      <c r="BB351">
        <v>13.5</v>
      </c>
      <c r="BC351">
        <v>13.5</v>
      </c>
      <c r="BD351">
        <v>13.5</v>
      </c>
      <c r="BE351">
        <v>13.5</v>
      </c>
      <c r="BF351">
        <v>13.5</v>
      </c>
      <c r="BG351">
        <v>13.5</v>
      </c>
      <c r="BH351">
        <v>13.5</v>
      </c>
      <c r="BI351">
        <v>13.5</v>
      </c>
      <c r="BJ351">
        <v>13.5</v>
      </c>
      <c r="BK351">
        <v>13.5</v>
      </c>
      <c r="BL351">
        <v>13.5</v>
      </c>
      <c r="BM351">
        <v>13.5</v>
      </c>
      <c r="BN351">
        <v>13.5</v>
      </c>
      <c r="BO351">
        <v>13.5</v>
      </c>
      <c r="BP351">
        <v>13.5</v>
      </c>
      <c r="BQ351">
        <v>13.5</v>
      </c>
      <c r="BR351">
        <v>13.5</v>
      </c>
      <c r="BS351">
        <v>13.5</v>
      </c>
      <c r="BT351" s="8">
        <v>14.6</v>
      </c>
      <c r="BU351">
        <v>14.6</v>
      </c>
      <c r="BV351">
        <v>14.6</v>
      </c>
      <c r="BW351">
        <v>14.6</v>
      </c>
      <c r="BX351">
        <v>14.6</v>
      </c>
      <c r="BY351">
        <v>14.6</v>
      </c>
      <c r="BZ351">
        <v>14.6</v>
      </c>
      <c r="CA351">
        <v>14.6</v>
      </c>
      <c r="CB351">
        <v>14.6</v>
      </c>
      <c r="CC351">
        <v>14.6</v>
      </c>
      <c r="CD351">
        <v>14.6</v>
      </c>
      <c r="CE351">
        <v>14.6</v>
      </c>
    </row>
    <row r="352" spans="1:83" ht="12.75">
      <c r="A352" s="7" t="s">
        <v>565</v>
      </c>
      <c r="B352" s="8" t="s">
        <v>566</v>
      </c>
      <c r="C352" s="8">
        <v>14.3</v>
      </c>
      <c r="D352" s="8">
        <v>14.3</v>
      </c>
      <c r="E352" s="8">
        <v>14.3</v>
      </c>
      <c r="F352" s="8">
        <v>14.3</v>
      </c>
      <c r="G352" s="8">
        <v>14.3</v>
      </c>
      <c r="H352" s="8">
        <v>14.3</v>
      </c>
      <c r="I352" s="8">
        <v>14.3</v>
      </c>
      <c r="J352" s="8">
        <v>14.3</v>
      </c>
      <c r="K352" s="8">
        <v>14.3</v>
      </c>
      <c r="L352" s="8">
        <v>14.3</v>
      </c>
      <c r="M352" s="8">
        <v>14.3</v>
      </c>
      <c r="N352" s="8">
        <v>14.3</v>
      </c>
      <c r="O352" s="8">
        <v>14.3</v>
      </c>
      <c r="P352" s="8">
        <v>14.3</v>
      </c>
      <c r="Q352" s="8">
        <v>14.3</v>
      </c>
      <c r="R352" s="8">
        <v>14.3</v>
      </c>
      <c r="S352" s="8">
        <v>14.3</v>
      </c>
      <c r="T352" s="8">
        <v>14.3</v>
      </c>
      <c r="U352" s="8">
        <v>14.3</v>
      </c>
      <c r="V352" s="8">
        <v>14.3</v>
      </c>
      <c r="W352" s="8">
        <v>14.3</v>
      </c>
      <c r="X352">
        <v>14.3</v>
      </c>
      <c r="Y352">
        <v>14.3</v>
      </c>
      <c r="Z352">
        <v>14.3</v>
      </c>
      <c r="AA352">
        <v>14.3</v>
      </c>
      <c r="AB352">
        <v>14.3</v>
      </c>
      <c r="AC352">
        <v>14.3</v>
      </c>
      <c r="AD352" s="77">
        <v>13.4</v>
      </c>
      <c r="AE352">
        <v>13.4</v>
      </c>
      <c r="AF352">
        <v>13.4</v>
      </c>
      <c r="AG352">
        <v>13.4</v>
      </c>
      <c r="AH352">
        <v>13.4</v>
      </c>
      <c r="AI352">
        <v>13.4</v>
      </c>
      <c r="AJ352">
        <v>13.4</v>
      </c>
      <c r="AK352">
        <v>13.4</v>
      </c>
      <c r="AL352">
        <v>13.4</v>
      </c>
      <c r="AM352">
        <v>13.4</v>
      </c>
      <c r="AN352">
        <v>13.4</v>
      </c>
      <c r="AO352">
        <v>13.4</v>
      </c>
      <c r="AP352">
        <v>13.4</v>
      </c>
      <c r="AQ352">
        <v>13.4</v>
      </c>
      <c r="AR352">
        <v>13.4</v>
      </c>
      <c r="AS352">
        <v>13.4</v>
      </c>
      <c r="AT352">
        <v>13.4</v>
      </c>
      <c r="AU352">
        <v>13.4</v>
      </c>
      <c r="AV352" s="77">
        <v>14.2</v>
      </c>
      <c r="AW352">
        <v>14.2</v>
      </c>
      <c r="AX352">
        <v>14.2</v>
      </c>
      <c r="AY352">
        <v>14.2</v>
      </c>
      <c r="AZ352">
        <v>14.2</v>
      </c>
      <c r="BA352">
        <v>14.2</v>
      </c>
      <c r="BB352">
        <v>14.2</v>
      </c>
      <c r="BC352">
        <v>14.2</v>
      </c>
      <c r="BD352">
        <v>14.2</v>
      </c>
      <c r="BE352">
        <v>14.2</v>
      </c>
      <c r="BF352">
        <v>14.2</v>
      </c>
      <c r="BG352">
        <v>14.2</v>
      </c>
      <c r="BH352">
        <v>14.2</v>
      </c>
      <c r="BI352">
        <v>14.2</v>
      </c>
      <c r="BJ352">
        <v>14.2</v>
      </c>
      <c r="BK352">
        <v>14.2</v>
      </c>
      <c r="BL352">
        <v>14.2</v>
      </c>
      <c r="BM352">
        <v>14.2</v>
      </c>
      <c r="BN352">
        <v>14.2</v>
      </c>
      <c r="BO352">
        <v>14.2</v>
      </c>
      <c r="BP352">
        <v>14.2</v>
      </c>
      <c r="BQ352">
        <v>14.2</v>
      </c>
      <c r="BR352">
        <v>14.2</v>
      </c>
      <c r="BS352">
        <v>14.2</v>
      </c>
      <c r="BT352" s="8">
        <v>14.6</v>
      </c>
      <c r="BU352">
        <v>14.6</v>
      </c>
      <c r="BV352">
        <v>14.6</v>
      </c>
      <c r="BW352">
        <v>14.6</v>
      </c>
      <c r="BX352">
        <v>14.6</v>
      </c>
      <c r="BY352">
        <v>14.6</v>
      </c>
      <c r="BZ352">
        <v>14.6</v>
      </c>
      <c r="CA352">
        <v>14.6</v>
      </c>
      <c r="CB352">
        <v>14.6</v>
      </c>
      <c r="CC352">
        <v>14.6</v>
      </c>
      <c r="CD352">
        <v>14.6</v>
      </c>
      <c r="CE352">
        <v>14.6</v>
      </c>
    </row>
    <row r="353" spans="1:83" ht="12.75">
      <c r="A353" s="7" t="s">
        <v>567</v>
      </c>
      <c r="B353" s="8" t="s">
        <v>568</v>
      </c>
      <c r="C353" s="8">
        <v>14.3</v>
      </c>
      <c r="D353" s="8">
        <v>14.3</v>
      </c>
      <c r="E353" s="8">
        <v>14.3</v>
      </c>
      <c r="F353" s="8">
        <v>14.3</v>
      </c>
      <c r="G353" s="8">
        <v>14.3</v>
      </c>
      <c r="H353" s="8">
        <v>14.3</v>
      </c>
      <c r="I353" s="8">
        <v>14.3</v>
      </c>
      <c r="J353" s="8">
        <v>14.3</v>
      </c>
      <c r="K353" s="8">
        <v>14.3</v>
      </c>
      <c r="L353" s="8">
        <v>14.3</v>
      </c>
      <c r="M353" s="8">
        <v>14.3</v>
      </c>
      <c r="N353" s="8">
        <v>14.3</v>
      </c>
      <c r="O353" s="8">
        <v>14.3</v>
      </c>
      <c r="P353" s="8">
        <v>14.3</v>
      </c>
      <c r="Q353" s="8">
        <v>14.3</v>
      </c>
      <c r="R353" s="8">
        <v>14.3</v>
      </c>
      <c r="S353" s="8">
        <v>14.3</v>
      </c>
      <c r="T353" s="8">
        <v>14.3</v>
      </c>
      <c r="U353" s="8">
        <v>14.3</v>
      </c>
      <c r="V353" s="8">
        <v>14.3</v>
      </c>
      <c r="W353" s="8">
        <v>14.3</v>
      </c>
      <c r="X353">
        <v>14.3</v>
      </c>
      <c r="Y353">
        <v>14.3</v>
      </c>
      <c r="Z353">
        <v>14.3</v>
      </c>
      <c r="AA353">
        <v>14.3</v>
      </c>
      <c r="AB353">
        <v>14.3</v>
      </c>
      <c r="AC353">
        <v>14.3</v>
      </c>
      <c r="AD353" s="77">
        <v>13.4</v>
      </c>
      <c r="AE353">
        <v>13.4</v>
      </c>
      <c r="AF353">
        <v>13.4</v>
      </c>
      <c r="AG353">
        <v>13.4</v>
      </c>
      <c r="AH353">
        <v>13.4</v>
      </c>
      <c r="AI353">
        <v>13.4</v>
      </c>
      <c r="AJ353">
        <v>13.4</v>
      </c>
      <c r="AK353">
        <v>13.4</v>
      </c>
      <c r="AL353">
        <v>13.4</v>
      </c>
      <c r="AM353">
        <v>13.4</v>
      </c>
      <c r="AN353">
        <v>13.4</v>
      </c>
      <c r="AO353">
        <v>13.4</v>
      </c>
      <c r="AP353">
        <v>13.4</v>
      </c>
      <c r="AQ353">
        <v>13.4</v>
      </c>
      <c r="AR353">
        <v>13.4</v>
      </c>
      <c r="AS353">
        <v>13.4</v>
      </c>
      <c r="AT353">
        <v>13.4</v>
      </c>
      <c r="AU353">
        <v>13.4</v>
      </c>
      <c r="AV353" s="77">
        <v>14.2</v>
      </c>
      <c r="AW353">
        <v>14.2</v>
      </c>
      <c r="AX353">
        <v>14.2</v>
      </c>
      <c r="AY353">
        <v>14.2</v>
      </c>
      <c r="AZ353">
        <v>14.2</v>
      </c>
      <c r="BA353">
        <v>14.2</v>
      </c>
      <c r="BB353">
        <v>14.2</v>
      </c>
      <c r="BC353">
        <v>14.2</v>
      </c>
      <c r="BD353">
        <v>14.2</v>
      </c>
      <c r="BE353">
        <v>14.2</v>
      </c>
      <c r="BF353">
        <v>14.2</v>
      </c>
      <c r="BG353">
        <v>14.2</v>
      </c>
      <c r="BH353">
        <v>14.2</v>
      </c>
      <c r="BI353">
        <v>14.2</v>
      </c>
      <c r="BJ353">
        <v>14.2</v>
      </c>
      <c r="BK353">
        <v>14.2</v>
      </c>
      <c r="BL353">
        <v>14.2</v>
      </c>
      <c r="BM353">
        <v>14.2</v>
      </c>
      <c r="BN353">
        <v>14.2</v>
      </c>
      <c r="BO353">
        <v>14.2</v>
      </c>
      <c r="BP353">
        <v>14.2</v>
      </c>
      <c r="BQ353">
        <v>14.2</v>
      </c>
      <c r="BR353">
        <v>14.2</v>
      </c>
      <c r="BS353">
        <v>14.2</v>
      </c>
      <c r="BT353" s="8">
        <v>14.6</v>
      </c>
      <c r="BU353">
        <v>14.6</v>
      </c>
      <c r="BV353">
        <v>14.6</v>
      </c>
      <c r="BW353">
        <v>14.6</v>
      </c>
      <c r="BX353">
        <v>14.6</v>
      </c>
      <c r="BY353">
        <v>14.6</v>
      </c>
      <c r="BZ353">
        <v>14.6</v>
      </c>
      <c r="CA353">
        <v>14.6</v>
      </c>
      <c r="CB353">
        <v>14.6</v>
      </c>
      <c r="CC353">
        <v>14.6</v>
      </c>
      <c r="CD353">
        <v>14.6</v>
      </c>
      <c r="CE353">
        <v>14.6</v>
      </c>
    </row>
    <row r="354" spans="1:83" ht="12.75">
      <c r="A354" s="7" t="s">
        <v>569</v>
      </c>
      <c r="B354" s="8" t="s">
        <v>570</v>
      </c>
      <c r="C354" s="8">
        <v>13.6</v>
      </c>
      <c r="D354" s="8">
        <v>13.6</v>
      </c>
      <c r="E354" s="8">
        <v>13.6</v>
      </c>
      <c r="F354" s="8">
        <v>13.6</v>
      </c>
      <c r="G354" s="8">
        <v>13.6</v>
      </c>
      <c r="H354" s="8">
        <v>13.6</v>
      </c>
      <c r="I354" s="8">
        <v>13.6</v>
      </c>
      <c r="J354" s="8">
        <v>13.6</v>
      </c>
      <c r="K354" s="8">
        <v>13.6</v>
      </c>
      <c r="L354" s="8">
        <v>13.6</v>
      </c>
      <c r="M354" s="8">
        <v>13.6</v>
      </c>
      <c r="N354" s="8">
        <v>13.6</v>
      </c>
      <c r="O354" s="8">
        <v>13.6</v>
      </c>
      <c r="P354" s="8">
        <v>13.6</v>
      </c>
      <c r="Q354" s="8">
        <v>13.6</v>
      </c>
      <c r="R354" s="8">
        <v>13.6</v>
      </c>
      <c r="S354" s="8">
        <v>13.6</v>
      </c>
      <c r="T354" s="8">
        <v>13.6</v>
      </c>
      <c r="U354" s="8">
        <v>13.6</v>
      </c>
      <c r="V354" s="8">
        <v>13.6</v>
      </c>
      <c r="W354" s="8">
        <v>13.6</v>
      </c>
      <c r="X354">
        <v>13.6</v>
      </c>
      <c r="Y354">
        <v>13.6</v>
      </c>
      <c r="Z354">
        <v>13.6</v>
      </c>
      <c r="AA354">
        <v>13.6</v>
      </c>
      <c r="AB354">
        <v>13.6</v>
      </c>
      <c r="AC354">
        <v>13.6</v>
      </c>
      <c r="AD354" s="77">
        <v>12.7</v>
      </c>
      <c r="AE354">
        <v>12.7</v>
      </c>
      <c r="AF354">
        <v>12.7</v>
      </c>
      <c r="AG354">
        <v>12.7</v>
      </c>
      <c r="AH354">
        <v>12.7</v>
      </c>
      <c r="AI354">
        <v>12.7</v>
      </c>
      <c r="AJ354">
        <v>12.7</v>
      </c>
      <c r="AK354">
        <v>12.7</v>
      </c>
      <c r="AL354">
        <v>12.7</v>
      </c>
      <c r="AM354">
        <v>12.7</v>
      </c>
      <c r="AN354">
        <v>12.7</v>
      </c>
      <c r="AO354">
        <v>12.7</v>
      </c>
      <c r="AP354">
        <v>12.7</v>
      </c>
      <c r="AQ354">
        <v>12.7</v>
      </c>
      <c r="AR354">
        <v>12.7</v>
      </c>
      <c r="AS354">
        <v>12.7</v>
      </c>
      <c r="AT354">
        <v>12.7</v>
      </c>
      <c r="AU354">
        <v>12.7</v>
      </c>
      <c r="AV354" s="77">
        <v>13</v>
      </c>
      <c r="AW354">
        <v>13</v>
      </c>
      <c r="AX354">
        <v>13</v>
      </c>
      <c r="AY354">
        <v>13</v>
      </c>
      <c r="AZ354">
        <v>13</v>
      </c>
      <c r="BA354">
        <v>13</v>
      </c>
      <c r="BB354">
        <v>13</v>
      </c>
      <c r="BC354">
        <v>13</v>
      </c>
      <c r="BD354">
        <v>13</v>
      </c>
      <c r="BE354">
        <v>13</v>
      </c>
      <c r="BF354">
        <v>13</v>
      </c>
      <c r="BG354">
        <v>13</v>
      </c>
      <c r="BH354" s="77">
        <v>13.1</v>
      </c>
      <c r="BI354">
        <v>13.1</v>
      </c>
      <c r="BJ354">
        <v>13.1</v>
      </c>
      <c r="BK354">
        <v>13.1</v>
      </c>
      <c r="BL354" s="77">
        <v>14.5</v>
      </c>
      <c r="BM354">
        <v>14.5</v>
      </c>
      <c r="BN354">
        <v>14.5</v>
      </c>
      <c r="BO354">
        <v>14.5</v>
      </c>
      <c r="BP354">
        <v>14.5</v>
      </c>
      <c r="BQ354">
        <v>14.5</v>
      </c>
      <c r="BR354">
        <v>14.5</v>
      </c>
      <c r="BS354">
        <v>14.5</v>
      </c>
      <c r="BT354" s="8">
        <v>14.6</v>
      </c>
      <c r="BU354">
        <v>14.6</v>
      </c>
      <c r="BV354">
        <v>14.6</v>
      </c>
      <c r="BW354">
        <v>14.6</v>
      </c>
      <c r="BX354">
        <v>14.6</v>
      </c>
      <c r="BY354">
        <v>14.6</v>
      </c>
      <c r="BZ354">
        <v>14.6</v>
      </c>
      <c r="CA354">
        <v>14.6</v>
      </c>
      <c r="CB354">
        <v>14.6</v>
      </c>
      <c r="CC354">
        <v>14.6</v>
      </c>
      <c r="CD354">
        <v>14.6</v>
      </c>
      <c r="CE354">
        <v>14.6</v>
      </c>
    </row>
    <row r="355" spans="1:83" ht="12.75">
      <c r="A355" s="7" t="s">
        <v>571</v>
      </c>
      <c r="B355" s="8" t="s">
        <v>572</v>
      </c>
      <c r="C355" s="8">
        <v>13.6</v>
      </c>
      <c r="D355" s="8">
        <v>13.6</v>
      </c>
      <c r="E355" s="8">
        <v>13.6</v>
      </c>
      <c r="F355" s="8">
        <v>13.6</v>
      </c>
      <c r="G355" s="8">
        <v>13.6</v>
      </c>
      <c r="H355" s="8">
        <v>13.6</v>
      </c>
      <c r="I355" s="8">
        <v>13.6</v>
      </c>
      <c r="J355" s="8">
        <v>13.6</v>
      </c>
      <c r="K355" s="8">
        <v>13.6</v>
      </c>
      <c r="L355" s="8">
        <v>13.6</v>
      </c>
      <c r="M355" s="8">
        <v>13.6</v>
      </c>
      <c r="N355" s="8">
        <v>13.6</v>
      </c>
      <c r="O355" s="8">
        <v>13.6</v>
      </c>
      <c r="P355" s="8">
        <v>13.6</v>
      </c>
      <c r="Q355" s="8">
        <v>13.6</v>
      </c>
      <c r="R355" s="8">
        <v>13.6</v>
      </c>
      <c r="S355" s="8">
        <v>13.6</v>
      </c>
      <c r="T355" s="8">
        <v>13.6</v>
      </c>
      <c r="U355" s="8">
        <v>13.6</v>
      </c>
      <c r="V355" s="8">
        <v>13.6</v>
      </c>
      <c r="W355" s="8">
        <v>13.6</v>
      </c>
      <c r="X355">
        <v>13.6</v>
      </c>
      <c r="Y355">
        <v>13.6</v>
      </c>
      <c r="Z355">
        <v>13.6</v>
      </c>
      <c r="AA355">
        <v>13.6</v>
      </c>
      <c r="AB355">
        <v>13.6</v>
      </c>
      <c r="AC355">
        <v>13.6</v>
      </c>
      <c r="AD355" s="77">
        <v>12.7</v>
      </c>
      <c r="AE355">
        <v>12.7</v>
      </c>
      <c r="AF355">
        <v>12.7</v>
      </c>
      <c r="AG355">
        <v>12.7</v>
      </c>
      <c r="AH355">
        <v>12.7</v>
      </c>
      <c r="AI355">
        <v>12.7</v>
      </c>
      <c r="AJ355">
        <v>12.7</v>
      </c>
      <c r="AK355">
        <v>12.7</v>
      </c>
      <c r="AL355">
        <v>12.7</v>
      </c>
      <c r="AM355">
        <v>12.7</v>
      </c>
      <c r="AN355">
        <v>12.7</v>
      </c>
      <c r="AO355">
        <v>12.7</v>
      </c>
      <c r="AP355">
        <v>12.7</v>
      </c>
      <c r="AQ355">
        <v>12.7</v>
      </c>
      <c r="AR355">
        <v>12.7</v>
      </c>
      <c r="AS355">
        <v>12.7</v>
      </c>
      <c r="AT355">
        <v>12.7</v>
      </c>
      <c r="AU355">
        <v>12.7</v>
      </c>
      <c r="AV355" s="77">
        <v>13</v>
      </c>
      <c r="AW355">
        <v>13</v>
      </c>
      <c r="AX355">
        <v>13</v>
      </c>
      <c r="AY355">
        <v>13</v>
      </c>
      <c r="AZ355">
        <v>13</v>
      </c>
      <c r="BA355">
        <v>13</v>
      </c>
      <c r="BB355">
        <v>13</v>
      </c>
      <c r="BC355">
        <v>13</v>
      </c>
      <c r="BD355">
        <v>13</v>
      </c>
      <c r="BE355">
        <v>13</v>
      </c>
      <c r="BF355">
        <v>13</v>
      </c>
      <c r="BG355">
        <v>13</v>
      </c>
      <c r="BH355" s="77">
        <v>13.1</v>
      </c>
      <c r="BI355">
        <v>13.1</v>
      </c>
      <c r="BJ355">
        <v>13.1</v>
      </c>
      <c r="BK355">
        <v>13.1</v>
      </c>
      <c r="BL355" s="77">
        <v>14.5</v>
      </c>
      <c r="BM355">
        <v>14.5</v>
      </c>
      <c r="BN355">
        <v>14.5</v>
      </c>
      <c r="BO355">
        <v>14.5</v>
      </c>
      <c r="BP355">
        <v>14.5</v>
      </c>
      <c r="BQ355">
        <v>14.5</v>
      </c>
      <c r="BR355">
        <v>14.5</v>
      </c>
      <c r="BS355">
        <v>14.5</v>
      </c>
      <c r="BT355" s="8">
        <v>14.6</v>
      </c>
      <c r="BU355">
        <v>14.6</v>
      </c>
      <c r="BV355">
        <v>14.6</v>
      </c>
      <c r="BW355">
        <v>14.6</v>
      </c>
      <c r="BX355">
        <v>14.6</v>
      </c>
      <c r="BY355">
        <v>14.6</v>
      </c>
      <c r="BZ355">
        <v>14.6</v>
      </c>
      <c r="CA355">
        <v>14.6</v>
      </c>
      <c r="CB355">
        <v>14.6</v>
      </c>
      <c r="CC355">
        <v>14.6</v>
      </c>
      <c r="CD355">
        <v>14.6</v>
      </c>
      <c r="CE355">
        <v>14.6</v>
      </c>
    </row>
    <row r="356" spans="1:85" ht="12.75">
      <c r="A356" s="7" t="s">
        <v>573</v>
      </c>
      <c r="B356" s="8" t="s">
        <v>574</v>
      </c>
      <c r="C356" s="8">
        <v>13.4</v>
      </c>
      <c r="D356" s="8">
        <v>13.4</v>
      </c>
      <c r="E356" s="8">
        <v>13.4</v>
      </c>
      <c r="F356" s="8">
        <v>13.4</v>
      </c>
      <c r="G356" s="64">
        <v>13.9</v>
      </c>
      <c r="H356" s="8">
        <v>13.9</v>
      </c>
      <c r="I356" s="8">
        <v>13.9</v>
      </c>
      <c r="J356" s="8">
        <v>13.9</v>
      </c>
      <c r="K356" s="8">
        <v>13.9</v>
      </c>
      <c r="L356" s="8">
        <v>13.9</v>
      </c>
      <c r="M356" s="8">
        <v>13.9</v>
      </c>
      <c r="N356" s="8">
        <v>13.9</v>
      </c>
      <c r="O356" s="8">
        <v>13.9</v>
      </c>
      <c r="P356" s="8">
        <v>13.9</v>
      </c>
      <c r="Q356" s="8">
        <v>13.9</v>
      </c>
      <c r="R356" s="8">
        <v>13.9</v>
      </c>
      <c r="S356" s="8">
        <v>13.9</v>
      </c>
      <c r="T356" s="8">
        <v>13.9</v>
      </c>
      <c r="U356" s="8">
        <v>13.9</v>
      </c>
      <c r="V356" s="8">
        <v>13.9</v>
      </c>
      <c r="W356" s="8">
        <v>13.9</v>
      </c>
      <c r="X356" s="6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0</v>
      </c>
      <c r="AY356">
        <v>0</v>
      </c>
      <c r="AZ356">
        <v>0</v>
      </c>
      <c r="BA356">
        <v>0</v>
      </c>
      <c r="BB356">
        <v>0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0</v>
      </c>
      <c r="BQ356">
        <v>0</v>
      </c>
      <c r="BR356">
        <v>0</v>
      </c>
      <c r="BS356">
        <v>0</v>
      </c>
      <c r="BT356" s="8">
        <v>0</v>
      </c>
      <c r="BU356">
        <v>0</v>
      </c>
      <c r="BV356">
        <v>0</v>
      </c>
      <c r="BW356">
        <v>0</v>
      </c>
      <c r="BX356">
        <v>0</v>
      </c>
      <c r="BY356">
        <v>0</v>
      </c>
      <c r="BZ356">
        <v>0</v>
      </c>
      <c r="CA356">
        <v>0</v>
      </c>
      <c r="CB356">
        <v>0</v>
      </c>
      <c r="CC356">
        <v>0</v>
      </c>
      <c r="CD356">
        <v>0</v>
      </c>
      <c r="CE356">
        <v>0</v>
      </c>
      <c r="CF356" t="s">
        <v>780</v>
      </c>
      <c r="CG356" t="s">
        <v>886</v>
      </c>
    </row>
    <row r="357" spans="1:83" ht="12.75">
      <c r="A357" s="7">
        <v>13780001</v>
      </c>
      <c r="B357" s="8" t="s">
        <v>575</v>
      </c>
      <c r="C357" s="8">
        <v>12.9</v>
      </c>
      <c r="D357" s="8">
        <v>12.9</v>
      </c>
      <c r="E357" s="8">
        <v>12.9</v>
      </c>
      <c r="F357" s="8">
        <v>12.9</v>
      </c>
      <c r="G357" s="64">
        <v>13.5</v>
      </c>
      <c r="H357" s="8">
        <v>13.5</v>
      </c>
      <c r="I357" s="8">
        <v>13.5</v>
      </c>
      <c r="J357" s="8">
        <v>13.5</v>
      </c>
      <c r="K357" s="8">
        <v>13.5</v>
      </c>
      <c r="L357" s="8">
        <v>13.5</v>
      </c>
      <c r="M357" s="8">
        <v>13.5</v>
      </c>
      <c r="N357" s="8">
        <v>13.5</v>
      </c>
      <c r="O357" s="8">
        <v>13.5</v>
      </c>
      <c r="P357" s="8">
        <v>13.5</v>
      </c>
      <c r="Q357" s="64">
        <v>13.9</v>
      </c>
      <c r="R357" s="8">
        <v>13.9</v>
      </c>
      <c r="S357" s="8">
        <v>13.9</v>
      </c>
      <c r="T357" s="8">
        <v>13.9</v>
      </c>
      <c r="U357" s="8">
        <v>13.9</v>
      </c>
      <c r="V357" s="8">
        <v>13.9</v>
      </c>
      <c r="W357" s="8">
        <v>13.9</v>
      </c>
      <c r="X357">
        <v>13.9</v>
      </c>
      <c r="Y357">
        <v>13.9</v>
      </c>
      <c r="Z357">
        <v>13.9</v>
      </c>
      <c r="AA357">
        <v>13.9</v>
      </c>
      <c r="AB357">
        <v>13.9</v>
      </c>
      <c r="AC357">
        <v>13.9</v>
      </c>
      <c r="AD357" s="77">
        <v>13</v>
      </c>
      <c r="AE357">
        <v>13</v>
      </c>
      <c r="AF357">
        <v>13</v>
      </c>
      <c r="AG357">
        <v>13</v>
      </c>
      <c r="AH357">
        <v>13</v>
      </c>
      <c r="AI357">
        <v>13</v>
      </c>
      <c r="AJ357">
        <v>13</v>
      </c>
      <c r="AK357">
        <v>13</v>
      </c>
      <c r="AL357">
        <v>13</v>
      </c>
      <c r="AM357">
        <v>13</v>
      </c>
      <c r="AN357">
        <v>13</v>
      </c>
      <c r="AO357">
        <v>13</v>
      </c>
      <c r="AP357">
        <v>13</v>
      </c>
      <c r="AQ357">
        <v>13</v>
      </c>
      <c r="AR357">
        <v>13</v>
      </c>
      <c r="AS357">
        <v>13</v>
      </c>
      <c r="AT357">
        <v>13</v>
      </c>
      <c r="AU357">
        <v>13</v>
      </c>
      <c r="AV357" s="77">
        <v>13.3</v>
      </c>
      <c r="AW357">
        <v>13.3</v>
      </c>
      <c r="AX357">
        <v>13.3</v>
      </c>
      <c r="AY357">
        <v>13.3</v>
      </c>
      <c r="AZ357">
        <v>13.3</v>
      </c>
      <c r="BA357">
        <v>13.3</v>
      </c>
      <c r="BB357">
        <v>13.3</v>
      </c>
      <c r="BC357">
        <v>13.3</v>
      </c>
      <c r="BD357">
        <v>13.3</v>
      </c>
      <c r="BE357">
        <v>13.3</v>
      </c>
      <c r="BF357">
        <v>13.3</v>
      </c>
      <c r="BG357">
        <v>13.3</v>
      </c>
      <c r="BH357">
        <v>13.3</v>
      </c>
      <c r="BI357">
        <v>13.3</v>
      </c>
      <c r="BJ357">
        <v>13.3</v>
      </c>
      <c r="BK357">
        <v>13.3</v>
      </c>
      <c r="BL357">
        <v>13.3</v>
      </c>
      <c r="BM357">
        <v>13.3</v>
      </c>
      <c r="BN357">
        <v>13.3</v>
      </c>
      <c r="BO357">
        <v>13.3</v>
      </c>
      <c r="BP357">
        <v>13.3</v>
      </c>
      <c r="BQ357">
        <v>13.3</v>
      </c>
      <c r="BR357">
        <v>13.3</v>
      </c>
      <c r="BS357">
        <v>13.3</v>
      </c>
      <c r="BT357" s="8">
        <v>14.6</v>
      </c>
      <c r="BU357">
        <v>14.6</v>
      </c>
      <c r="BV357">
        <v>14.6</v>
      </c>
      <c r="BW357">
        <v>14.6</v>
      </c>
      <c r="BX357">
        <v>14.6</v>
      </c>
      <c r="BY357">
        <v>14.6</v>
      </c>
      <c r="BZ357">
        <v>14.6</v>
      </c>
      <c r="CA357">
        <v>14.6</v>
      </c>
      <c r="CB357">
        <v>14.6</v>
      </c>
      <c r="CC357">
        <v>14.6</v>
      </c>
      <c r="CD357">
        <v>14.6</v>
      </c>
      <c r="CE357">
        <v>14.6</v>
      </c>
    </row>
    <row r="358" spans="1:83" ht="12.75">
      <c r="A358" s="7" t="s">
        <v>576</v>
      </c>
      <c r="B358" s="8" t="s">
        <v>577</v>
      </c>
      <c r="C358" s="8">
        <v>12.9</v>
      </c>
      <c r="D358" s="8">
        <v>12.9</v>
      </c>
      <c r="E358" s="8">
        <v>12.9</v>
      </c>
      <c r="F358" s="8">
        <v>12.9</v>
      </c>
      <c r="G358" s="64">
        <v>13.5</v>
      </c>
      <c r="H358" s="8">
        <v>13.5</v>
      </c>
      <c r="I358" s="8">
        <v>13.5</v>
      </c>
      <c r="J358" s="8">
        <v>13.5</v>
      </c>
      <c r="K358" s="8">
        <v>13.5</v>
      </c>
      <c r="L358" s="8">
        <v>13.5</v>
      </c>
      <c r="M358" s="8">
        <v>13.5</v>
      </c>
      <c r="N358" s="8">
        <v>13.5</v>
      </c>
      <c r="O358" s="8">
        <v>13.5</v>
      </c>
      <c r="P358" s="8">
        <v>13.5</v>
      </c>
      <c r="Q358" s="64">
        <v>13.9</v>
      </c>
      <c r="R358" s="8">
        <v>13.9</v>
      </c>
      <c r="S358" s="8">
        <v>13.9</v>
      </c>
      <c r="T358" s="8">
        <v>13.9</v>
      </c>
      <c r="U358" s="8">
        <v>13.9</v>
      </c>
      <c r="V358" s="8">
        <v>13.9</v>
      </c>
      <c r="W358" s="8">
        <v>13.9</v>
      </c>
      <c r="X358">
        <v>13.9</v>
      </c>
      <c r="Y358">
        <v>13.9</v>
      </c>
      <c r="Z358">
        <v>13.9</v>
      </c>
      <c r="AA358">
        <v>13.9</v>
      </c>
      <c r="AB358">
        <v>13.9</v>
      </c>
      <c r="AC358">
        <v>13.9</v>
      </c>
      <c r="AD358" s="77">
        <v>13</v>
      </c>
      <c r="AE358">
        <v>13</v>
      </c>
      <c r="AF358">
        <v>13</v>
      </c>
      <c r="AG358">
        <v>13</v>
      </c>
      <c r="AH358">
        <v>13</v>
      </c>
      <c r="AI358">
        <v>13</v>
      </c>
      <c r="AJ358">
        <v>13</v>
      </c>
      <c r="AK358">
        <v>13</v>
      </c>
      <c r="AL358">
        <v>13</v>
      </c>
      <c r="AM358">
        <v>13</v>
      </c>
      <c r="AN358">
        <v>13</v>
      </c>
      <c r="AO358">
        <v>13</v>
      </c>
      <c r="AP358">
        <v>13</v>
      </c>
      <c r="AQ358">
        <v>13</v>
      </c>
      <c r="AR358">
        <v>13</v>
      </c>
      <c r="AS358">
        <v>13</v>
      </c>
      <c r="AT358">
        <v>13</v>
      </c>
      <c r="AU358">
        <v>13</v>
      </c>
      <c r="AV358" s="77">
        <v>13.3</v>
      </c>
      <c r="AW358">
        <v>13.3</v>
      </c>
      <c r="AX358">
        <v>13.3</v>
      </c>
      <c r="AY358">
        <v>13.3</v>
      </c>
      <c r="AZ358">
        <v>13.3</v>
      </c>
      <c r="BA358">
        <v>13.3</v>
      </c>
      <c r="BB358">
        <v>13.3</v>
      </c>
      <c r="BC358">
        <v>13.3</v>
      </c>
      <c r="BD358">
        <v>13.3</v>
      </c>
      <c r="BE358">
        <v>13.3</v>
      </c>
      <c r="BF358">
        <v>13.3</v>
      </c>
      <c r="BG358">
        <v>13.3</v>
      </c>
      <c r="BH358">
        <v>13.3</v>
      </c>
      <c r="BI358">
        <v>13.3</v>
      </c>
      <c r="BJ358">
        <v>13.3</v>
      </c>
      <c r="BK358">
        <v>13.3</v>
      </c>
      <c r="BL358">
        <v>13.3</v>
      </c>
      <c r="BM358">
        <v>13.3</v>
      </c>
      <c r="BN358">
        <v>13.3</v>
      </c>
      <c r="BO358">
        <v>13.3</v>
      </c>
      <c r="BP358">
        <v>13.3</v>
      </c>
      <c r="BQ358">
        <v>13.3</v>
      </c>
      <c r="BR358">
        <v>13.3</v>
      </c>
      <c r="BS358">
        <v>13.3</v>
      </c>
      <c r="BT358" s="8">
        <v>14.6</v>
      </c>
      <c r="BU358">
        <v>14.6</v>
      </c>
      <c r="BV358">
        <v>14.6</v>
      </c>
      <c r="BW358">
        <v>14.6</v>
      </c>
      <c r="BX358">
        <v>14.6</v>
      </c>
      <c r="BY358">
        <v>14.6</v>
      </c>
      <c r="BZ358">
        <v>14.6</v>
      </c>
      <c r="CA358">
        <v>14.6</v>
      </c>
      <c r="CB358">
        <v>14.6</v>
      </c>
      <c r="CC358">
        <v>14.6</v>
      </c>
      <c r="CD358">
        <v>14.6</v>
      </c>
      <c r="CE358">
        <v>14.6</v>
      </c>
    </row>
    <row r="359" spans="1:83" ht="12.75">
      <c r="A359" s="68" t="s">
        <v>408</v>
      </c>
      <c r="B359" s="69" t="s">
        <v>928</v>
      </c>
      <c r="C359" s="69">
        <v>13.2</v>
      </c>
      <c r="D359" s="69">
        <v>13.2</v>
      </c>
      <c r="E359" s="70">
        <v>13.7</v>
      </c>
      <c r="F359" s="69">
        <v>13.7</v>
      </c>
      <c r="G359" s="69">
        <v>13.7</v>
      </c>
      <c r="H359" s="69">
        <v>13.7</v>
      </c>
      <c r="I359" s="69">
        <v>13.7</v>
      </c>
      <c r="J359" s="69">
        <v>13.7</v>
      </c>
      <c r="K359" s="69">
        <v>13.7</v>
      </c>
      <c r="L359" s="69">
        <v>13.7</v>
      </c>
      <c r="M359" s="69">
        <v>13.7</v>
      </c>
      <c r="N359" s="69">
        <v>13.7</v>
      </c>
      <c r="O359" s="69">
        <v>13.7</v>
      </c>
      <c r="P359" s="69">
        <v>13.7</v>
      </c>
      <c r="Q359" s="69">
        <v>13.7</v>
      </c>
      <c r="R359" s="69">
        <v>13.7</v>
      </c>
      <c r="S359" s="69">
        <v>13.7</v>
      </c>
      <c r="T359" s="69">
        <v>13.7</v>
      </c>
      <c r="U359" s="69">
        <v>13.7</v>
      </c>
      <c r="V359" s="69">
        <v>13.7</v>
      </c>
      <c r="W359" s="69">
        <v>13.7</v>
      </c>
      <c r="X359">
        <v>13.7</v>
      </c>
      <c r="Y359">
        <v>13.7</v>
      </c>
      <c r="Z359">
        <v>13.7</v>
      </c>
      <c r="AA359">
        <v>13.7</v>
      </c>
      <c r="AB359">
        <v>13.7</v>
      </c>
      <c r="AC359">
        <v>13.7</v>
      </c>
      <c r="AD359" s="77">
        <v>12.8</v>
      </c>
      <c r="AE359" s="77">
        <v>12.3</v>
      </c>
      <c r="AF359">
        <v>12.3</v>
      </c>
      <c r="AG359">
        <v>12.3</v>
      </c>
      <c r="AH359">
        <v>12.3</v>
      </c>
      <c r="AI359">
        <v>12.3</v>
      </c>
      <c r="AJ359">
        <v>12.3</v>
      </c>
      <c r="AK359">
        <v>12.3</v>
      </c>
      <c r="AL359">
        <v>12.3</v>
      </c>
      <c r="AM359">
        <v>12.3</v>
      </c>
      <c r="AN359">
        <v>12.3</v>
      </c>
      <c r="AO359">
        <v>12.3</v>
      </c>
      <c r="AP359">
        <v>12.3</v>
      </c>
      <c r="AQ359">
        <v>12.3</v>
      </c>
      <c r="AR359">
        <v>12.3</v>
      </c>
      <c r="AS359">
        <v>12.3</v>
      </c>
      <c r="AT359">
        <v>12.3</v>
      </c>
      <c r="AU359">
        <v>12.3</v>
      </c>
      <c r="AV359" s="77">
        <v>12.9</v>
      </c>
      <c r="AW359">
        <v>12.9</v>
      </c>
      <c r="AX359">
        <v>12.9</v>
      </c>
      <c r="AY359">
        <v>12.9</v>
      </c>
      <c r="AZ359">
        <v>12.9</v>
      </c>
      <c r="BA359">
        <v>12.9</v>
      </c>
      <c r="BB359">
        <v>12.9</v>
      </c>
      <c r="BC359">
        <v>12.9</v>
      </c>
      <c r="BD359">
        <v>12.9</v>
      </c>
      <c r="BE359">
        <v>12.9</v>
      </c>
      <c r="BF359">
        <v>12.9</v>
      </c>
      <c r="BG359">
        <v>12.9</v>
      </c>
      <c r="BH359" s="77">
        <v>13.6</v>
      </c>
      <c r="BI359">
        <v>13.6</v>
      </c>
      <c r="BJ359">
        <v>13.6</v>
      </c>
      <c r="BK359">
        <v>13.6</v>
      </c>
      <c r="BL359">
        <v>13.6</v>
      </c>
      <c r="BM359">
        <v>13.6</v>
      </c>
      <c r="BN359">
        <v>13.6</v>
      </c>
      <c r="BO359">
        <v>13.6</v>
      </c>
      <c r="BP359">
        <v>13.6</v>
      </c>
      <c r="BQ359">
        <v>13.6</v>
      </c>
      <c r="BR359">
        <v>13.6</v>
      </c>
      <c r="BS359">
        <v>13.6</v>
      </c>
      <c r="BT359" s="8">
        <v>14.6</v>
      </c>
      <c r="BU359">
        <v>14.6</v>
      </c>
      <c r="BV359">
        <v>14.6</v>
      </c>
      <c r="BW359">
        <v>14.6</v>
      </c>
      <c r="BX359">
        <v>14.6</v>
      </c>
      <c r="BY359">
        <v>14.6</v>
      </c>
      <c r="BZ359">
        <v>14.6</v>
      </c>
      <c r="CA359">
        <v>14.6</v>
      </c>
      <c r="CB359">
        <v>14.6</v>
      </c>
      <c r="CC359">
        <v>14.6</v>
      </c>
      <c r="CD359">
        <v>14.6</v>
      </c>
      <c r="CE359">
        <v>14.6</v>
      </c>
    </row>
    <row r="360" spans="1:83" ht="12.75">
      <c r="A360" s="7" t="s">
        <v>578</v>
      </c>
      <c r="B360" s="8" t="s">
        <v>579</v>
      </c>
      <c r="C360" s="8">
        <v>13.6</v>
      </c>
      <c r="D360" s="8">
        <v>13.6</v>
      </c>
      <c r="E360" s="8">
        <v>13.6</v>
      </c>
      <c r="F360" s="8">
        <v>13.6</v>
      </c>
      <c r="G360" s="8">
        <v>13.6</v>
      </c>
      <c r="H360" s="8">
        <v>13.6</v>
      </c>
      <c r="I360" s="8">
        <v>13.6</v>
      </c>
      <c r="J360" s="8">
        <v>13.6</v>
      </c>
      <c r="K360" s="8">
        <v>13.6</v>
      </c>
      <c r="L360" s="8">
        <v>13.6</v>
      </c>
      <c r="M360" s="8">
        <v>13.6</v>
      </c>
      <c r="N360" s="8">
        <v>13.6</v>
      </c>
      <c r="O360" s="8">
        <v>13.6</v>
      </c>
      <c r="P360" s="8">
        <v>13.6</v>
      </c>
      <c r="Q360" s="8">
        <v>13.6</v>
      </c>
      <c r="R360" s="8">
        <v>13.6</v>
      </c>
      <c r="S360" s="8">
        <v>13.6</v>
      </c>
      <c r="T360" s="8">
        <v>13.6</v>
      </c>
      <c r="U360" s="8">
        <v>13.6</v>
      </c>
      <c r="V360" s="8">
        <v>13.6</v>
      </c>
      <c r="W360" s="8">
        <v>13.6</v>
      </c>
      <c r="X360" s="66">
        <v>13.3</v>
      </c>
      <c r="Y360">
        <v>13.3</v>
      </c>
      <c r="Z360">
        <v>13.3</v>
      </c>
      <c r="AA360">
        <v>13.3</v>
      </c>
      <c r="AB360">
        <v>13.3</v>
      </c>
      <c r="AC360">
        <v>13.3</v>
      </c>
      <c r="AD360" s="77">
        <v>12.4</v>
      </c>
      <c r="AE360">
        <v>12.4</v>
      </c>
      <c r="AF360">
        <v>12.4</v>
      </c>
      <c r="AG360">
        <v>12.4</v>
      </c>
      <c r="AH360">
        <v>12.4</v>
      </c>
      <c r="AI360">
        <v>12.4</v>
      </c>
      <c r="AJ360" s="77">
        <v>12.9</v>
      </c>
      <c r="AK360">
        <v>12.9</v>
      </c>
      <c r="AL360">
        <v>12.9</v>
      </c>
      <c r="AM360">
        <v>12.9</v>
      </c>
      <c r="AN360">
        <v>12.9</v>
      </c>
      <c r="AO360">
        <v>12.9</v>
      </c>
      <c r="AP360">
        <v>12.9</v>
      </c>
      <c r="AQ360">
        <v>12.9</v>
      </c>
      <c r="AR360">
        <v>12.9</v>
      </c>
      <c r="AS360">
        <v>12.9</v>
      </c>
      <c r="AT360">
        <v>12.9</v>
      </c>
      <c r="AU360">
        <v>12.9</v>
      </c>
      <c r="AV360" s="77">
        <v>13.6</v>
      </c>
      <c r="AW360">
        <v>13.6</v>
      </c>
      <c r="AX360">
        <v>13.6</v>
      </c>
      <c r="AY360">
        <v>13.6</v>
      </c>
      <c r="AZ360">
        <v>13.6</v>
      </c>
      <c r="BA360">
        <v>13.6</v>
      </c>
      <c r="BB360">
        <v>13.6</v>
      </c>
      <c r="BC360">
        <v>13.6</v>
      </c>
      <c r="BD360">
        <v>13.6</v>
      </c>
      <c r="BE360">
        <v>13.6</v>
      </c>
      <c r="BF360">
        <v>13.6</v>
      </c>
      <c r="BG360">
        <v>13.6</v>
      </c>
      <c r="BH360">
        <v>13.6</v>
      </c>
      <c r="BI360">
        <v>13.6</v>
      </c>
      <c r="BJ360">
        <v>13.6</v>
      </c>
      <c r="BK360">
        <v>13.6</v>
      </c>
      <c r="BL360">
        <v>13.6</v>
      </c>
      <c r="BM360">
        <v>13.6</v>
      </c>
      <c r="BN360">
        <v>13.6</v>
      </c>
      <c r="BO360">
        <v>13.6</v>
      </c>
      <c r="BP360">
        <v>13.6</v>
      </c>
      <c r="BQ360">
        <v>13.6</v>
      </c>
      <c r="BR360">
        <v>13.6</v>
      </c>
      <c r="BS360">
        <v>13.6</v>
      </c>
      <c r="BT360" s="8">
        <v>14.6</v>
      </c>
      <c r="BU360">
        <v>14.6</v>
      </c>
      <c r="BV360">
        <v>14.6</v>
      </c>
      <c r="BW360">
        <v>14.6</v>
      </c>
      <c r="BX360">
        <v>14.6</v>
      </c>
      <c r="BY360">
        <v>14.6</v>
      </c>
      <c r="BZ360">
        <v>14.6</v>
      </c>
      <c r="CA360">
        <v>14.6</v>
      </c>
      <c r="CB360">
        <v>14.6</v>
      </c>
      <c r="CC360">
        <v>14.6</v>
      </c>
      <c r="CD360">
        <v>14.6</v>
      </c>
      <c r="CE360">
        <v>14.6</v>
      </c>
    </row>
    <row r="361" spans="1:83" ht="12.75">
      <c r="A361" s="7" t="s">
        <v>580</v>
      </c>
      <c r="B361" s="8" t="s">
        <v>581</v>
      </c>
      <c r="C361" s="8">
        <v>13.6</v>
      </c>
      <c r="D361" s="8">
        <v>13.6</v>
      </c>
      <c r="E361" s="8">
        <v>13.6</v>
      </c>
      <c r="F361" s="8">
        <v>13.6</v>
      </c>
      <c r="G361" s="8">
        <v>13.6</v>
      </c>
      <c r="H361" s="8">
        <v>13.6</v>
      </c>
      <c r="I361" s="8">
        <v>13.6</v>
      </c>
      <c r="J361" s="8">
        <v>13.6</v>
      </c>
      <c r="K361" s="8">
        <v>13.6</v>
      </c>
      <c r="L361" s="8">
        <v>13.6</v>
      </c>
      <c r="M361" s="8">
        <v>13.6</v>
      </c>
      <c r="N361" s="8">
        <v>13.6</v>
      </c>
      <c r="O361" s="8">
        <v>13.6</v>
      </c>
      <c r="P361" s="8">
        <v>13.6</v>
      </c>
      <c r="Q361" s="8">
        <v>13.6</v>
      </c>
      <c r="R361" s="8">
        <v>13.6</v>
      </c>
      <c r="S361" s="8">
        <v>13.6</v>
      </c>
      <c r="T361" s="8">
        <v>13.6</v>
      </c>
      <c r="U361" s="8">
        <v>13.6</v>
      </c>
      <c r="V361" s="8">
        <v>13.6</v>
      </c>
      <c r="W361" s="8">
        <v>13.6</v>
      </c>
      <c r="X361" s="66">
        <v>13.3</v>
      </c>
      <c r="Y361">
        <v>13.3</v>
      </c>
      <c r="Z361">
        <v>13.3</v>
      </c>
      <c r="AA361">
        <v>13.3</v>
      </c>
      <c r="AB361">
        <v>13.3</v>
      </c>
      <c r="AC361">
        <v>13.3</v>
      </c>
      <c r="AD361" s="77">
        <v>12.4</v>
      </c>
      <c r="AE361">
        <v>12.4</v>
      </c>
      <c r="AF361">
        <v>12.4</v>
      </c>
      <c r="AG361">
        <v>12.4</v>
      </c>
      <c r="AH361">
        <v>12.4</v>
      </c>
      <c r="AI361">
        <v>12.4</v>
      </c>
      <c r="AJ361" s="77">
        <v>12.9</v>
      </c>
      <c r="AK361">
        <v>12.9</v>
      </c>
      <c r="AL361">
        <v>12.9</v>
      </c>
      <c r="AM361">
        <v>12.9</v>
      </c>
      <c r="AN361">
        <v>12.9</v>
      </c>
      <c r="AO361">
        <v>12.9</v>
      </c>
      <c r="AP361">
        <v>12.9</v>
      </c>
      <c r="AQ361">
        <v>12.9</v>
      </c>
      <c r="AR361">
        <v>12.9</v>
      </c>
      <c r="AS361">
        <v>12.9</v>
      </c>
      <c r="AT361">
        <v>12.9</v>
      </c>
      <c r="AU361">
        <v>12.9</v>
      </c>
      <c r="AV361" s="77">
        <v>13.6</v>
      </c>
      <c r="AW361">
        <v>13.6</v>
      </c>
      <c r="AX361">
        <v>13.6</v>
      </c>
      <c r="AY361">
        <v>13.6</v>
      </c>
      <c r="AZ361">
        <v>13.6</v>
      </c>
      <c r="BA361">
        <v>13.6</v>
      </c>
      <c r="BB361">
        <v>13.6</v>
      </c>
      <c r="BC361">
        <v>13.6</v>
      </c>
      <c r="BD361">
        <v>13.6</v>
      </c>
      <c r="BE361">
        <v>13.6</v>
      </c>
      <c r="BF361">
        <v>13.6</v>
      </c>
      <c r="BG361">
        <v>13.6</v>
      </c>
      <c r="BH361">
        <v>13.6</v>
      </c>
      <c r="BI361">
        <v>13.6</v>
      </c>
      <c r="BJ361">
        <v>13.6</v>
      </c>
      <c r="BK361">
        <v>13.6</v>
      </c>
      <c r="BL361">
        <v>13.6</v>
      </c>
      <c r="BM361">
        <v>13.6</v>
      </c>
      <c r="BN361">
        <v>13.6</v>
      </c>
      <c r="BO361">
        <v>13.6</v>
      </c>
      <c r="BP361">
        <v>13.6</v>
      </c>
      <c r="BQ361">
        <v>13.6</v>
      </c>
      <c r="BR361">
        <v>13.6</v>
      </c>
      <c r="BS361">
        <v>13.6</v>
      </c>
      <c r="BT361" s="8">
        <v>14.6</v>
      </c>
      <c r="BU361">
        <v>14.6</v>
      </c>
      <c r="BV361">
        <v>14.6</v>
      </c>
      <c r="BW361">
        <v>14.6</v>
      </c>
      <c r="BX361">
        <v>14.6</v>
      </c>
      <c r="BY361">
        <v>14.6</v>
      </c>
      <c r="BZ361">
        <v>14.6</v>
      </c>
      <c r="CA361">
        <v>14.6</v>
      </c>
      <c r="CB361">
        <v>14.6</v>
      </c>
      <c r="CC361">
        <v>14.6</v>
      </c>
      <c r="CD361">
        <v>14.6</v>
      </c>
      <c r="CE361">
        <v>14.6</v>
      </c>
    </row>
    <row r="362" spans="1:83" ht="12.75">
      <c r="A362" s="7" t="s">
        <v>582</v>
      </c>
      <c r="B362" s="8" t="s">
        <v>583</v>
      </c>
      <c r="C362" s="8">
        <v>13.8</v>
      </c>
      <c r="D362" s="8">
        <v>13.8</v>
      </c>
      <c r="E362" s="8">
        <v>13.8</v>
      </c>
      <c r="F362" s="8">
        <v>13.8</v>
      </c>
      <c r="G362" s="8">
        <v>13.8</v>
      </c>
      <c r="H362" s="8">
        <v>13.8</v>
      </c>
      <c r="I362" s="8">
        <v>13.8</v>
      </c>
      <c r="J362" s="8">
        <v>13.8</v>
      </c>
      <c r="K362" s="8">
        <v>13.8</v>
      </c>
      <c r="L362" s="8">
        <v>13.8</v>
      </c>
      <c r="M362" s="8">
        <v>13.8</v>
      </c>
      <c r="N362" s="8">
        <v>13.8</v>
      </c>
      <c r="O362" s="8">
        <v>13.8</v>
      </c>
      <c r="P362" s="8">
        <v>13.8</v>
      </c>
      <c r="Q362" s="8">
        <v>13.8</v>
      </c>
      <c r="R362" s="8">
        <v>13.8</v>
      </c>
      <c r="S362" s="8">
        <v>13.8</v>
      </c>
      <c r="T362" s="8">
        <v>13.8</v>
      </c>
      <c r="U362" s="8">
        <v>13.8</v>
      </c>
      <c r="V362" s="8">
        <v>13.8</v>
      </c>
      <c r="W362" s="8">
        <v>13.8</v>
      </c>
      <c r="X362">
        <v>13.8</v>
      </c>
      <c r="Y362">
        <v>13.8</v>
      </c>
      <c r="Z362">
        <v>13.8</v>
      </c>
      <c r="AA362">
        <v>13.8</v>
      </c>
      <c r="AB362">
        <v>13.8</v>
      </c>
      <c r="AC362">
        <v>13.8</v>
      </c>
      <c r="AD362" s="77">
        <v>12.9</v>
      </c>
      <c r="AE362">
        <v>12.9</v>
      </c>
      <c r="AF362">
        <v>12.9</v>
      </c>
      <c r="AG362">
        <v>12.9</v>
      </c>
      <c r="AH362">
        <v>12.9</v>
      </c>
      <c r="AI362">
        <v>12.9</v>
      </c>
      <c r="AJ362">
        <v>12.9</v>
      </c>
      <c r="AK362">
        <v>12.9</v>
      </c>
      <c r="AL362">
        <v>12.9</v>
      </c>
      <c r="AM362">
        <v>12.9</v>
      </c>
      <c r="AN362">
        <v>12.9</v>
      </c>
      <c r="AO362">
        <v>12.9</v>
      </c>
      <c r="AP362">
        <v>12.9</v>
      </c>
      <c r="AQ362">
        <v>12.9</v>
      </c>
      <c r="AR362">
        <v>12.9</v>
      </c>
      <c r="AS362">
        <v>12.9</v>
      </c>
      <c r="AT362">
        <v>12.9</v>
      </c>
      <c r="AU362">
        <v>12.9</v>
      </c>
      <c r="AV362" s="77">
        <v>13.6</v>
      </c>
      <c r="AW362">
        <v>13.6</v>
      </c>
      <c r="AX362">
        <v>13.6</v>
      </c>
      <c r="AY362">
        <v>13.6</v>
      </c>
      <c r="AZ362">
        <v>13.6</v>
      </c>
      <c r="BA362">
        <v>13.6</v>
      </c>
      <c r="BB362">
        <v>13.6</v>
      </c>
      <c r="BC362">
        <v>13.6</v>
      </c>
      <c r="BD362">
        <v>13.6</v>
      </c>
      <c r="BE362">
        <v>13.6</v>
      </c>
      <c r="BF362">
        <v>13.6</v>
      </c>
      <c r="BG362">
        <v>13.6</v>
      </c>
      <c r="BH362">
        <v>13.6</v>
      </c>
      <c r="BI362">
        <v>13.6</v>
      </c>
      <c r="BJ362">
        <v>13.6</v>
      </c>
      <c r="BK362">
        <v>13.6</v>
      </c>
      <c r="BL362">
        <v>13.6</v>
      </c>
      <c r="BM362">
        <v>13.6</v>
      </c>
      <c r="BN362">
        <v>13.6</v>
      </c>
      <c r="BO362">
        <v>13.6</v>
      </c>
      <c r="BP362">
        <v>13.6</v>
      </c>
      <c r="BQ362">
        <v>13.6</v>
      </c>
      <c r="BR362">
        <v>13.6</v>
      </c>
      <c r="BS362">
        <v>13.6</v>
      </c>
      <c r="BT362" s="8">
        <v>14.6</v>
      </c>
      <c r="BU362">
        <v>14.6</v>
      </c>
      <c r="BV362">
        <v>14.6</v>
      </c>
      <c r="BW362">
        <v>14.6</v>
      </c>
      <c r="BX362">
        <v>14.6</v>
      </c>
      <c r="BY362">
        <v>14.6</v>
      </c>
      <c r="BZ362">
        <v>14.6</v>
      </c>
      <c r="CA362">
        <v>14.6</v>
      </c>
      <c r="CB362">
        <v>14.6</v>
      </c>
      <c r="CC362">
        <v>14.6</v>
      </c>
      <c r="CD362">
        <v>14.6</v>
      </c>
      <c r="CE362">
        <v>14.6</v>
      </c>
    </row>
    <row r="363" spans="1:83" ht="12.75">
      <c r="A363" s="7" t="s">
        <v>584</v>
      </c>
      <c r="B363" s="8" t="s">
        <v>585</v>
      </c>
      <c r="C363" s="8">
        <v>13.8</v>
      </c>
      <c r="D363" s="8">
        <v>13.8</v>
      </c>
      <c r="E363" s="8">
        <v>13.8</v>
      </c>
      <c r="F363" s="8">
        <v>13.8</v>
      </c>
      <c r="G363" s="8">
        <v>13.8</v>
      </c>
      <c r="H363" s="8">
        <v>13.8</v>
      </c>
      <c r="I363" s="8">
        <v>13.8</v>
      </c>
      <c r="J363" s="8">
        <v>13.8</v>
      </c>
      <c r="K363" s="8">
        <v>13.8</v>
      </c>
      <c r="L363" s="8">
        <v>13.8</v>
      </c>
      <c r="M363" s="8">
        <v>13.8</v>
      </c>
      <c r="N363" s="8">
        <v>13.8</v>
      </c>
      <c r="O363" s="8">
        <v>13.8</v>
      </c>
      <c r="P363" s="8">
        <v>13.8</v>
      </c>
      <c r="Q363" s="8">
        <v>13.8</v>
      </c>
      <c r="R363" s="8">
        <v>13.8</v>
      </c>
      <c r="S363" s="8">
        <v>13.8</v>
      </c>
      <c r="T363" s="8">
        <v>13.8</v>
      </c>
      <c r="U363" s="8">
        <v>13.8</v>
      </c>
      <c r="V363" s="8">
        <v>13.8</v>
      </c>
      <c r="W363" s="8">
        <v>13.8</v>
      </c>
      <c r="X363">
        <v>13.8</v>
      </c>
      <c r="Y363">
        <v>13.8</v>
      </c>
      <c r="Z363">
        <v>13.8</v>
      </c>
      <c r="AA363">
        <v>13.8</v>
      </c>
      <c r="AB363">
        <v>13.8</v>
      </c>
      <c r="AC363">
        <v>13.8</v>
      </c>
      <c r="AD363" s="77">
        <v>12.9</v>
      </c>
      <c r="AE363">
        <v>12.9</v>
      </c>
      <c r="AF363">
        <v>12.9</v>
      </c>
      <c r="AG363">
        <v>12.9</v>
      </c>
      <c r="AH363">
        <v>12.9</v>
      </c>
      <c r="AI363">
        <v>12.9</v>
      </c>
      <c r="AJ363">
        <v>12.9</v>
      </c>
      <c r="AK363">
        <v>12.9</v>
      </c>
      <c r="AL363">
        <v>12.9</v>
      </c>
      <c r="AM363">
        <v>12.9</v>
      </c>
      <c r="AN363">
        <v>12.9</v>
      </c>
      <c r="AO363">
        <v>12.9</v>
      </c>
      <c r="AP363">
        <v>12.9</v>
      </c>
      <c r="AQ363">
        <v>12.9</v>
      </c>
      <c r="AR363">
        <v>12.9</v>
      </c>
      <c r="AS363">
        <v>12.9</v>
      </c>
      <c r="AT363">
        <v>12.9</v>
      </c>
      <c r="AU363">
        <v>12.9</v>
      </c>
      <c r="AV363" s="77">
        <v>13.6</v>
      </c>
      <c r="AW363">
        <v>13.6</v>
      </c>
      <c r="AX363">
        <v>13.6</v>
      </c>
      <c r="AY363">
        <v>13.6</v>
      </c>
      <c r="AZ363">
        <v>13.6</v>
      </c>
      <c r="BA363">
        <v>13.6</v>
      </c>
      <c r="BB363">
        <v>13.6</v>
      </c>
      <c r="BC363">
        <v>13.6</v>
      </c>
      <c r="BD363">
        <v>13.6</v>
      </c>
      <c r="BE363">
        <v>13.6</v>
      </c>
      <c r="BF363">
        <v>13.6</v>
      </c>
      <c r="BG363">
        <v>13.6</v>
      </c>
      <c r="BH363">
        <v>13.6</v>
      </c>
      <c r="BI363">
        <v>13.6</v>
      </c>
      <c r="BJ363">
        <v>13.6</v>
      </c>
      <c r="BK363">
        <v>13.6</v>
      </c>
      <c r="BL363">
        <v>13.6</v>
      </c>
      <c r="BM363">
        <v>13.6</v>
      </c>
      <c r="BN363">
        <v>13.6</v>
      </c>
      <c r="BO363">
        <v>13.6</v>
      </c>
      <c r="BP363">
        <v>13.6</v>
      </c>
      <c r="BQ363">
        <v>13.6</v>
      </c>
      <c r="BR363">
        <v>13.6</v>
      </c>
      <c r="BS363">
        <v>13.6</v>
      </c>
      <c r="BT363" s="8">
        <v>14.6</v>
      </c>
      <c r="BU363">
        <v>14.6</v>
      </c>
      <c r="BV363">
        <v>14.6</v>
      </c>
      <c r="BW363">
        <v>14.6</v>
      </c>
      <c r="BX363">
        <v>14.6</v>
      </c>
      <c r="BY363">
        <v>14.6</v>
      </c>
      <c r="BZ363">
        <v>14.6</v>
      </c>
      <c r="CA363">
        <v>14.6</v>
      </c>
      <c r="CB363">
        <v>14.6</v>
      </c>
      <c r="CC363">
        <v>14.6</v>
      </c>
      <c r="CD363">
        <v>14.6</v>
      </c>
      <c r="CE363">
        <v>14.6</v>
      </c>
    </row>
    <row r="364" spans="1:85" ht="12.75">
      <c r="A364" s="7" t="s">
        <v>588</v>
      </c>
      <c r="B364" s="8" t="s">
        <v>589</v>
      </c>
      <c r="C364" s="8">
        <v>14.6</v>
      </c>
      <c r="D364" s="8">
        <v>14.6</v>
      </c>
      <c r="E364" s="8">
        <v>14.6</v>
      </c>
      <c r="F364" s="8">
        <v>14.6</v>
      </c>
      <c r="G364" s="8">
        <v>14.6</v>
      </c>
      <c r="H364" s="8">
        <v>14.6</v>
      </c>
      <c r="I364" s="8">
        <v>14.6</v>
      </c>
      <c r="J364" s="8">
        <v>14.6</v>
      </c>
      <c r="K364" s="8">
        <v>14.6</v>
      </c>
      <c r="L364" s="8">
        <v>14.6</v>
      </c>
      <c r="M364" s="8">
        <v>14.6</v>
      </c>
      <c r="N364" s="8">
        <v>14.6</v>
      </c>
      <c r="O364" s="64">
        <v>14.3</v>
      </c>
      <c r="P364" s="8">
        <v>14.3</v>
      </c>
      <c r="Q364" s="8">
        <v>14.3</v>
      </c>
      <c r="R364" s="8">
        <v>14.3</v>
      </c>
      <c r="S364" s="8">
        <v>14.3</v>
      </c>
      <c r="T364" s="8">
        <v>14.3</v>
      </c>
      <c r="U364" s="8">
        <v>14.3</v>
      </c>
      <c r="V364" s="8">
        <v>14.3</v>
      </c>
      <c r="W364" s="8">
        <v>14.3</v>
      </c>
      <c r="X364">
        <v>14.3</v>
      </c>
      <c r="Y364">
        <v>14.3</v>
      </c>
      <c r="Z364">
        <v>14.3</v>
      </c>
      <c r="AA364">
        <v>14.3</v>
      </c>
      <c r="AB364">
        <v>14.3</v>
      </c>
      <c r="AC364">
        <v>14.3</v>
      </c>
      <c r="AD364" s="81">
        <v>13.2</v>
      </c>
      <c r="AE364">
        <v>13.2</v>
      </c>
      <c r="AF364">
        <v>13.2</v>
      </c>
      <c r="AG364">
        <v>13.2</v>
      </c>
      <c r="AH364">
        <v>13.2</v>
      </c>
      <c r="AI364">
        <v>13.2</v>
      </c>
      <c r="AJ364">
        <v>13.2</v>
      </c>
      <c r="AK364">
        <v>13.2</v>
      </c>
      <c r="AL364">
        <v>13.2</v>
      </c>
      <c r="AM364">
        <v>13.2</v>
      </c>
      <c r="AN364">
        <v>13.2</v>
      </c>
      <c r="AO364">
        <v>13.2</v>
      </c>
      <c r="AP364">
        <v>13.2</v>
      </c>
      <c r="AQ364">
        <v>13.2</v>
      </c>
      <c r="AR364">
        <v>13.2</v>
      </c>
      <c r="AS364">
        <v>13.2</v>
      </c>
      <c r="AT364">
        <v>13.2</v>
      </c>
      <c r="AU364">
        <v>13.2</v>
      </c>
      <c r="AV364" s="77">
        <v>13.5</v>
      </c>
      <c r="AW364">
        <v>13.5</v>
      </c>
      <c r="AX364">
        <v>13.5</v>
      </c>
      <c r="AY364">
        <v>13.5</v>
      </c>
      <c r="AZ364">
        <v>13.5</v>
      </c>
      <c r="BA364">
        <v>13.5</v>
      </c>
      <c r="BB364" s="77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0</v>
      </c>
      <c r="BS364">
        <v>0</v>
      </c>
      <c r="BT364" s="8">
        <v>0</v>
      </c>
      <c r="BU364">
        <v>0</v>
      </c>
      <c r="BV364">
        <v>0</v>
      </c>
      <c r="BW364">
        <v>0</v>
      </c>
      <c r="BX364">
        <v>0</v>
      </c>
      <c r="BY364">
        <v>0</v>
      </c>
      <c r="BZ364">
        <v>0</v>
      </c>
      <c r="CA364">
        <v>0</v>
      </c>
      <c r="CB364">
        <v>0</v>
      </c>
      <c r="CC364">
        <v>0</v>
      </c>
      <c r="CD364">
        <v>0</v>
      </c>
      <c r="CE364">
        <v>0</v>
      </c>
      <c r="CF364" t="s">
        <v>780</v>
      </c>
      <c r="CG364" t="s">
        <v>965</v>
      </c>
    </row>
    <row r="365" spans="1:85" ht="12.75">
      <c r="A365" s="7" t="s">
        <v>590</v>
      </c>
      <c r="B365" s="8" t="s">
        <v>591</v>
      </c>
      <c r="C365" s="8">
        <v>14.6</v>
      </c>
      <c r="D365" s="8">
        <v>14.6</v>
      </c>
      <c r="E365" s="8">
        <v>14.6</v>
      </c>
      <c r="F365" s="8">
        <v>14.6</v>
      </c>
      <c r="G365" s="8">
        <v>14.6</v>
      </c>
      <c r="H365" s="8">
        <v>14.6</v>
      </c>
      <c r="I365" s="8">
        <v>14.6</v>
      </c>
      <c r="J365" s="8">
        <v>14.6</v>
      </c>
      <c r="K365" s="8">
        <v>14.6</v>
      </c>
      <c r="L365" s="8">
        <v>14.6</v>
      </c>
      <c r="M365" s="8">
        <v>14.6</v>
      </c>
      <c r="N365" s="8">
        <v>14.6</v>
      </c>
      <c r="O365" s="64">
        <v>14.3</v>
      </c>
      <c r="P365" s="8">
        <v>14.3</v>
      </c>
      <c r="Q365" s="8">
        <v>14.3</v>
      </c>
      <c r="R365" s="8">
        <v>14.3</v>
      </c>
      <c r="S365" s="8">
        <v>14.3</v>
      </c>
      <c r="T365" s="8">
        <v>14.3</v>
      </c>
      <c r="U365" s="8">
        <v>14.3</v>
      </c>
      <c r="V365" s="8">
        <v>14.3</v>
      </c>
      <c r="W365" s="8">
        <v>14.3</v>
      </c>
      <c r="X365">
        <v>14.3</v>
      </c>
      <c r="Y365">
        <v>14.3</v>
      </c>
      <c r="Z365">
        <v>14.3</v>
      </c>
      <c r="AA365">
        <v>14.3</v>
      </c>
      <c r="AB365">
        <v>14.3</v>
      </c>
      <c r="AC365">
        <v>14.3</v>
      </c>
      <c r="AD365" s="81">
        <v>13.2</v>
      </c>
      <c r="AE365">
        <v>13.2</v>
      </c>
      <c r="AF365">
        <v>13.2</v>
      </c>
      <c r="AG365">
        <v>13.2</v>
      </c>
      <c r="AH365">
        <v>13.2</v>
      </c>
      <c r="AI365">
        <v>13.2</v>
      </c>
      <c r="AJ365">
        <v>13.2</v>
      </c>
      <c r="AK365">
        <v>13.2</v>
      </c>
      <c r="AL365">
        <v>13.2</v>
      </c>
      <c r="AM365">
        <v>13.2</v>
      </c>
      <c r="AN365">
        <v>13.2</v>
      </c>
      <c r="AO365">
        <v>13.2</v>
      </c>
      <c r="AP365">
        <v>13.2</v>
      </c>
      <c r="AQ365">
        <v>13.2</v>
      </c>
      <c r="AR365">
        <v>13.2</v>
      </c>
      <c r="AS365">
        <v>13.2</v>
      </c>
      <c r="AT365">
        <v>13.2</v>
      </c>
      <c r="AU365">
        <v>13.2</v>
      </c>
      <c r="AV365" s="77">
        <v>13.5</v>
      </c>
      <c r="AW365">
        <v>13.5</v>
      </c>
      <c r="AX365">
        <v>13.5</v>
      </c>
      <c r="AY365">
        <v>13.5</v>
      </c>
      <c r="AZ365">
        <v>13.5</v>
      </c>
      <c r="BA365">
        <v>13.5</v>
      </c>
      <c r="BB365" s="77">
        <v>0</v>
      </c>
      <c r="BC365">
        <v>0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0</v>
      </c>
      <c r="BK365">
        <v>0</v>
      </c>
      <c r="BL365">
        <v>0</v>
      </c>
      <c r="BM365">
        <v>0</v>
      </c>
      <c r="BN365">
        <v>0</v>
      </c>
      <c r="BO365">
        <v>0</v>
      </c>
      <c r="BP365">
        <v>0</v>
      </c>
      <c r="BQ365">
        <v>0</v>
      </c>
      <c r="BR365">
        <v>0</v>
      </c>
      <c r="BS365">
        <v>0</v>
      </c>
      <c r="BT365" s="8">
        <v>0</v>
      </c>
      <c r="BU365">
        <v>0</v>
      </c>
      <c r="BV365">
        <v>0</v>
      </c>
      <c r="BW365">
        <v>0</v>
      </c>
      <c r="BX365">
        <v>0</v>
      </c>
      <c r="BY365">
        <v>0</v>
      </c>
      <c r="BZ365">
        <v>0</v>
      </c>
      <c r="CA365">
        <v>0</v>
      </c>
      <c r="CB365">
        <v>0</v>
      </c>
      <c r="CC365">
        <v>0</v>
      </c>
      <c r="CD365">
        <v>0</v>
      </c>
      <c r="CE365">
        <v>0</v>
      </c>
      <c r="CF365" t="s">
        <v>780</v>
      </c>
      <c r="CG365" t="s">
        <v>966</v>
      </c>
    </row>
    <row r="366" spans="1:85" ht="12.75">
      <c r="A366" s="7" t="s">
        <v>592</v>
      </c>
      <c r="B366" s="8" t="s">
        <v>593</v>
      </c>
      <c r="C366" s="8">
        <v>14.9</v>
      </c>
      <c r="D366" s="8">
        <v>14.9</v>
      </c>
      <c r="E366" s="8">
        <v>14.9</v>
      </c>
      <c r="F366" s="8">
        <v>14.9</v>
      </c>
      <c r="G366" s="8">
        <v>14.9</v>
      </c>
      <c r="H366" s="8">
        <v>14.9</v>
      </c>
      <c r="I366" s="64">
        <v>0</v>
      </c>
      <c r="J366" s="8">
        <v>0</v>
      </c>
      <c r="K366" s="8">
        <v>0</v>
      </c>
      <c r="L366" s="8">
        <v>0</v>
      </c>
      <c r="M366" s="8">
        <v>0</v>
      </c>
      <c r="N366" s="8">
        <v>0</v>
      </c>
      <c r="O366" s="8">
        <v>0</v>
      </c>
      <c r="P366" s="8">
        <v>0</v>
      </c>
      <c r="Q366" s="8">
        <v>0</v>
      </c>
      <c r="R366" s="8">
        <v>0</v>
      </c>
      <c r="S366" s="8">
        <v>0</v>
      </c>
      <c r="T366" s="8">
        <v>0</v>
      </c>
      <c r="U366" s="8">
        <v>0</v>
      </c>
      <c r="V366" s="8">
        <v>0</v>
      </c>
      <c r="W366" s="8">
        <v>0</v>
      </c>
      <c r="X366" s="8">
        <v>0</v>
      </c>
      <c r="Y366" s="8">
        <v>0</v>
      </c>
      <c r="Z366" s="8">
        <v>0</v>
      </c>
      <c r="AA366" s="8">
        <v>0</v>
      </c>
      <c r="AB366" s="8">
        <v>0</v>
      </c>
      <c r="AC366" s="8">
        <v>0</v>
      </c>
      <c r="AD366" s="8">
        <v>0</v>
      </c>
      <c r="AE366" s="8">
        <v>0</v>
      </c>
      <c r="AF366" s="8">
        <v>0</v>
      </c>
      <c r="AG366" s="8">
        <v>0</v>
      </c>
      <c r="AH366" s="8">
        <v>0</v>
      </c>
      <c r="AI366" s="8">
        <v>0</v>
      </c>
      <c r="AJ366" s="8">
        <v>0</v>
      </c>
      <c r="AK366" s="8">
        <v>0</v>
      </c>
      <c r="AL366" s="8">
        <v>0</v>
      </c>
      <c r="AM366" s="8">
        <v>0</v>
      </c>
      <c r="AN366" s="8">
        <v>0</v>
      </c>
      <c r="AO366" s="8">
        <v>0</v>
      </c>
      <c r="AP366" s="8">
        <v>0</v>
      </c>
      <c r="AQ366" s="8">
        <v>0</v>
      </c>
      <c r="AR366" s="8">
        <v>0</v>
      </c>
      <c r="AS366" s="8">
        <v>0</v>
      </c>
      <c r="AT366" s="8">
        <v>0</v>
      </c>
      <c r="AU366" s="8">
        <v>0</v>
      </c>
      <c r="AV366" s="8">
        <v>0</v>
      </c>
      <c r="AW366" s="8">
        <v>0</v>
      </c>
      <c r="AX366" s="8">
        <v>0</v>
      </c>
      <c r="AY366" s="8">
        <v>0</v>
      </c>
      <c r="AZ366" s="8">
        <v>0</v>
      </c>
      <c r="BA366" s="8">
        <v>0</v>
      </c>
      <c r="BB366" s="8">
        <v>0</v>
      </c>
      <c r="BC366" s="8">
        <v>0</v>
      </c>
      <c r="BD366" s="8">
        <v>0</v>
      </c>
      <c r="BE366" s="8">
        <v>0</v>
      </c>
      <c r="BF366" s="8">
        <v>0</v>
      </c>
      <c r="BG366" s="8">
        <v>0</v>
      </c>
      <c r="BH366" s="8">
        <v>0</v>
      </c>
      <c r="BI366" s="8">
        <v>0</v>
      </c>
      <c r="BJ366" s="8">
        <v>0</v>
      </c>
      <c r="BK366" s="8">
        <v>0</v>
      </c>
      <c r="BL366" s="8">
        <v>0</v>
      </c>
      <c r="BM366" s="8">
        <v>0</v>
      </c>
      <c r="BN366" s="8">
        <v>0</v>
      </c>
      <c r="BO366" s="8">
        <v>0</v>
      </c>
      <c r="BP366" s="8">
        <v>0</v>
      </c>
      <c r="BQ366" s="8">
        <v>0</v>
      </c>
      <c r="BR366" s="8">
        <v>0</v>
      </c>
      <c r="BS366" s="8">
        <v>0</v>
      </c>
      <c r="BT366" s="8">
        <v>0</v>
      </c>
      <c r="BU366" s="8">
        <v>0</v>
      </c>
      <c r="BV366" s="8">
        <v>0</v>
      </c>
      <c r="BW366" s="8">
        <v>0</v>
      </c>
      <c r="BX366" s="8">
        <v>0</v>
      </c>
      <c r="BY366" s="8">
        <v>0</v>
      </c>
      <c r="BZ366" s="8">
        <v>0</v>
      </c>
      <c r="CA366" s="8">
        <v>0</v>
      </c>
      <c r="CB366" s="8">
        <v>0</v>
      </c>
      <c r="CC366" s="8">
        <v>0</v>
      </c>
      <c r="CD366" s="8">
        <v>0</v>
      </c>
      <c r="CE366" s="8">
        <v>0</v>
      </c>
      <c r="CF366" t="s">
        <v>780</v>
      </c>
      <c r="CG366" t="s">
        <v>798</v>
      </c>
    </row>
    <row r="367" spans="1:85" ht="12.75">
      <c r="A367" s="7" t="s">
        <v>594</v>
      </c>
      <c r="B367" s="8" t="s">
        <v>595</v>
      </c>
      <c r="C367" s="8">
        <v>14.9</v>
      </c>
      <c r="D367" s="8">
        <v>14.9</v>
      </c>
      <c r="E367" s="8">
        <v>14.9</v>
      </c>
      <c r="F367" s="8">
        <v>14.9</v>
      </c>
      <c r="G367" s="8">
        <v>14.9</v>
      </c>
      <c r="H367" s="8">
        <v>14.9</v>
      </c>
      <c r="I367" s="64">
        <v>0</v>
      </c>
      <c r="J367" s="8">
        <v>0</v>
      </c>
      <c r="K367" s="8">
        <v>0</v>
      </c>
      <c r="L367" s="8">
        <v>0</v>
      </c>
      <c r="M367" s="8">
        <v>0</v>
      </c>
      <c r="N367" s="8">
        <v>0</v>
      </c>
      <c r="O367" s="8">
        <v>0</v>
      </c>
      <c r="P367" s="8">
        <v>0</v>
      </c>
      <c r="Q367" s="8">
        <v>0</v>
      </c>
      <c r="R367" s="8">
        <v>0</v>
      </c>
      <c r="S367" s="8">
        <v>0</v>
      </c>
      <c r="T367" s="8">
        <v>0</v>
      </c>
      <c r="U367" s="8">
        <v>0</v>
      </c>
      <c r="V367" s="8">
        <v>0</v>
      </c>
      <c r="W367" s="8">
        <v>0</v>
      </c>
      <c r="X367" s="8">
        <v>0</v>
      </c>
      <c r="Y367" s="8">
        <v>0</v>
      </c>
      <c r="Z367" s="8">
        <v>0</v>
      </c>
      <c r="AA367" s="8">
        <v>0</v>
      </c>
      <c r="AB367" s="8">
        <v>0</v>
      </c>
      <c r="AC367" s="8">
        <v>0</v>
      </c>
      <c r="AD367" s="8">
        <v>0</v>
      </c>
      <c r="AE367" s="8">
        <v>0</v>
      </c>
      <c r="AF367" s="8">
        <v>0</v>
      </c>
      <c r="AG367" s="8">
        <v>0</v>
      </c>
      <c r="AH367" s="8">
        <v>0</v>
      </c>
      <c r="AI367" s="8">
        <v>0</v>
      </c>
      <c r="AJ367" s="8">
        <v>0</v>
      </c>
      <c r="AK367" s="8">
        <v>0</v>
      </c>
      <c r="AL367" s="8">
        <v>0</v>
      </c>
      <c r="AM367" s="8">
        <v>0</v>
      </c>
      <c r="AN367" s="8">
        <v>0</v>
      </c>
      <c r="AO367" s="8">
        <v>0</v>
      </c>
      <c r="AP367" s="8">
        <v>0</v>
      </c>
      <c r="AQ367" s="8">
        <v>0</v>
      </c>
      <c r="AR367" s="8">
        <v>0</v>
      </c>
      <c r="AS367" s="8">
        <v>0</v>
      </c>
      <c r="AT367" s="8">
        <v>0</v>
      </c>
      <c r="AU367" s="8">
        <v>0</v>
      </c>
      <c r="AV367" s="8">
        <v>0</v>
      </c>
      <c r="AW367" s="8">
        <v>0</v>
      </c>
      <c r="AX367" s="8">
        <v>0</v>
      </c>
      <c r="AY367" s="8">
        <v>0</v>
      </c>
      <c r="AZ367" s="8">
        <v>0</v>
      </c>
      <c r="BA367" s="8">
        <v>0</v>
      </c>
      <c r="BB367" s="8">
        <v>0</v>
      </c>
      <c r="BC367" s="8">
        <v>0</v>
      </c>
      <c r="BD367" s="8">
        <v>0</v>
      </c>
      <c r="BE367" s="8">
        <v>0</v>
      </c>
      <c r="BF367" s="8">
        <v>0</v>
      </c>
      <c r="BG367" s="8">
        <v>0</v>
      </c>
      <c r="BH367" s="8">
        <v>0</v>
      </c>
      <c r="BI367" s="8">
        <v>0</v>
      </c>
      <c r="BJ367" s="8">
        <v>0</v>
      </c>
      <c r="BK367" s="8">
        <v>0</v>
      </c>
      <c r="BL367" s="8">
        <v>0</v>
      </c>
      <c r="BM367" s="8">
        <v>0</v>
      </c>
      <c r="BN367" s="8">
        <v>0</v>
      </c>
      <c r="BO367" s="8">
        <v>0</v>
      </c>
      <c r="BP367" s="8">
        <v>0</v>
      </c>
      <c r="BQ367" s="8">
        <v>0</v>
      </c>
      <c r="BR367" s="8">
        <v>0</v>
      </c>
      <c r="BS367" s="8">
        <v>0</v>
      </c>
      <c r="BT367" s="8">
        <v>0</v>
      </c>
      <c r="BU367" s="8">
        <v>0</v>
      </c>
      <c r="BV367" s="8">
        <v>0</v>
      </c>
      <c r="BW367" s="8">
        <v>0</v>
      </c>
      <c r="BX367" s="8">
        <v>0</v>
      </c>
      <c r="BY367" s="8">
        <v>0</v>
      </c>
      <c r="BZ367" s="8">
        <v>0</v>
      </c>
      <c r="CA367" s="8">
        <v>0</v>
      </c>
      <c r="CB367" s="8">
        <v>0</v>
      </c>
      <c r="CC367" s="8">
        <v>0</v>
      </c>
      <c r="CD367" s="8">
        <v>0</v>
      </c>
      <c r="CE367" s="8">
        <v>0</v>
      </c>
      <c r="CF367" t="s">
        <v>780</v>
      </c>
      <c r="CG367" t="s">
        <v>799</v>
      </c>
    </row>
    <row r="368" spans="1:83" ht="12.75">
      <c r="A368" s="7" t="s">
        <v>596</v>
      </c>
      <c r="B368" s="8" t="s">
        <v>597</v>
      </c>
      <c r="C368" s="8">
        <v>13.5</v>
      </c>
      <c r="D368" s="8">
        <v>13.5</v>
      </c>
      <c r="E368" s="8">
        <v>13.5</v>
      </c>
      <c r="F368" s="8">
        <v>13.5</v>
      </c>
      <c r="G368" s="8">
        <v>13.5</v>
      </c>
      <c r="H368" s="8">
        <v>13.5</v>
      </c>
      <c r="I368" s="8">
        <v>13.5</v>
      </c>
      <c r="J368" s="8">
        <v>13.5</v>
      </c>
      <c r="K368" s="8">
        <v>13.5</v>
      </c>
      <c r="L368" s="8">
        <v>13.5</v>
      </c>
      <c r="M368" s="8">
        <v>13.5</v>
      </c>
      <c r="N368" s="8">
        <v>13.5</v>
      </c>
      <c r="O368" s="8">
        <v>13.5</v>
      </c>
      <c r="P368" s="8">
        <v>13.5</v>
      </c>
      <c r="Q368" s="8">
        <v>13.5</v>
      </c>
      <c r="R368" s="8">
        <v>13.5</v>
      </c>
      <c r="S368" s="8">
        <v>13.5</v>
      </c>
      <c r="T368" s="8">
        <v>13.5</v>
      </c>
      <c r="U368" s="8">
        <v>13.5</v>
      </c>
      <c r="V368" s="8">
        <v>13.5</v>
      </c>
      <c r="W368" s="8">
        <v>13.5</v>
      </c>
      <c r="X368">
        <v>13.5</v>
      </c>
      <c r="Y368">
        <v>13.5</v>
      </c>
      <c r="Z368">
        <v>13.5</v>
      </c>
      <c r="AA368">
        <v>13.5</v>
      </c>
      <c r="AB368">
        <v>13.5</v>
      </c>
      <c r="AC368">
        <v>13.5</v>
      </c>
      <c r="AD368" s="77">
        <v>12.6</v>
      </c>
      <c r="AE368">
        <v>12.6</v>
      </c>
      <c r="AF368">
        <v>12.6</v>
      </c>
      <c r="AG368">
        <v>12.6</v>
      </c>
      <c r="AH368">
        <v>12.6</v>
      </c>
      <c r="AI368">
        <v>12.6</v>
      </c>
      <c r="AJ368">
        <v>12.6</v>
      </c>
      <c r="AK368">
        <v>12.6</v>
      </c>
      <c r="AL368">
        <v>12.6</v>
      </c>
      <c r="AM368">
        <v>12.6</v>
      </c>
      <c r="AN368">
        <v>12.6</v>
      </c>
      <c r="AO368">
        <v>12.6</v>
      </c>
      <c r="AP368">
        <v>12.6</v>
      </c>
      <c r="AQ368">
        <v>12.6</v>
      </c>
      <c r="AR368">
        <v>12.6</v>
      </c>
      <c r="AS368">
        <v>12.6</v>
      </c>
      <c r="AT368">
        <v>12.6</v>
      </c>
      <c r="AU368">
        <v>12.6</v>
      </c>
      <c r="AV368">
        <v>12.6</v>
      </c>
      <c r="AW368">
        <v>12.6</v>
      </c>
      <c r="AX368">
        <v>12.6</v>
      </c>
      <c r="AY368" s="77">
        <v>13.1</v>
      </c>
      <c r="AZ368">
        <v>13.1</v>
      </c>
      <c r="BA368">
        <v>13.1</v>
      </c>
      <c r="BB368">
        <v>13.1</v>
      </c>
      <c r="BC368">
        <v>13.1</v>
      </c>
      <c r="BD368">
        <v>13.1</v>
      </c>
      <c r="BE368">
        <v>13.1</v>
      </c>
      <c r="BF368">
        <v>13.1</v>
      </c>
      <c r="BG368">
        <v>13.1</v>
      </c>
      <c r="BH368" s="77">
        <v>14.1</v>
      </c>
      <c r="BI368">
        <v>14.1</v>
      </c>
      <c r="BJ368">
        <v>14.1</v>
      </c>
      <c r="BK368">
        <v>14.1</v>
      </c>
      <c r="BL368" s="77">
        <v>14.7</v>
      </c>
      <c r="BM368">
        <v>14.7</v>
      </c>
      <c r="BN368">
        <v>14.7</v>
      </c>
      <c r="BO368">
        <v>14.7</v>
      </c>
      <c r="BP368">
        <v>14.7</v>
      </c>
      <c r="BQ368">
        <v>14.7</v>
      </c>
      <c r="BR368">
        <v>14.7</v>
      </c>
      <c r="BS368">
        <v>14.7</v>
      </c>
      <c r="BT368" s="8">
        <v>14.6</v>
      </c>
      <c r="BU368">
        <v>14.6</v>
      </c>
      <c r="BV368">
        <v>14.6</v>
      </c>
      <c r="BW368">
        <v>14.6</v>
      </c>
      <c r="BX368">
        <v>14.6</v>
      </c>
      <c r="BY368">
        <v>14.6</v>
      </c>
      <c r="BZ368">
        <v>14.6</v>
      </c>
      <c r="CA368">
        <v>14.6</v>
      </c>
      <c r="CB368">
        <v>14.6</v>
      </c>
      <c r="CC368">
        <v>14.6</v>
      </c>
      <c r="CD368">
        <v>14.6</v>
      </c>
      <c r="CE368">
        <v>14.6</v>
      </c>
    </row>
    <row r="369" spans="1:83" ht="12.75">
      <c r="A369" s="7" t="s">
        <v>598</v>
      </c>
      <c r="B369" s="8" t="s">
        <v>599</v>
      </c>
      <c r="C369" s="8">
        <v>13.5</v>
      </c>
      <c r="D369" s="8">
        <v>13.5</v>
      </c>
      <c r="E369" s="8">
        <v>13.5</v>
      </c>
      <c r="F369" s="8">
        <v>13.5</v>
      </c>
      <c r="G369" s="8">
        <v>13.5</v>
      </c>
      <c r="H369" s="8">
        <v>13.5</v>
      </c>
      <c r="I369" s="8">
        <v>13.5</v>
      </c>
      <c r="J369" s="8">
        <v>13.5</v>
      </c>
      <c r="K369" s="8">
        <v>13.5</v>
      </c>
      <c r="L369" s="8">
        <v>13.5</v>
      </c>
      <c r="M369" s="8">
        <v>13.5</v>
      </c>
      <c r="N369" s="8">
        <v>13.5</v>
      </c>
      <c r="O369" s="8">
        <v>13.5</v>
      </c>
      <c r="P369" s="8">
        <v>13.5</v>
      </c>
      <c r="Q369" s="8">
        <v>13.5</v>
      </c>
      <c r="R369" s="8">
        <v>13.5</v>
      </c>
      <c r="S369" s="8">
        <v>13.5</v>
      </c>
      <c r="T369" s="8">
        <v>13.5</v>
      </c>
      <c r="U369" s="8">
        <v>13.5</v>
      </c>
      <c r="V369" s="8">
        <v>13.5</v>
      </c>
      <c r="W369" s="8">
        <v>13.5</v>
      </c>
      <c r="X369">
        <v>13.5</v>
      </c>
      <c r="Y369">
        <v>13.5</v>
      </c>
      <c r="Z369">
        <v>13.5</v>
      </c>
      <c r="AA369">
        <v>13.5</v>
      </c>
      <c r="AB369">
        <v>13.5</v>
      </c>
      <c r="AC369">
        <v>13.5</v>
      </c>
      <c r="AD369" s="77">
        <v>12.6</v>
      </c>
      <c r="AE369">
        <v>12.6</v>
      </c>
      <c r="AF369">
        <v>12.6</v>
      </c>
      <c r="AG369">
        <v>12.6</v>
      </c>
      <c r="AH369">
        <v>12.6</v>
      </c>
      <c r="AI369">
        <v>12.6</v>
      </c>
      <c r="AJ369">
        <v>12.6</v>
      </c>
      <c r="AK369">
        <v>12.6</v>
      </c>
      <c r="AL369">
        <v>12.6</v>
      </c>
      <c r="AM369">
        <v>12.6</v>
      </c>
      <c r="AN369">
        <v>12.6</v>
      </c>
      <c r="AO369">
        <v>12.6</v>
      </c>
      <c r="AP369">
        <v>12.6</v>
      </c>
      <c r="AQ369">
        <v>12.6</v>
      </c>
      <c r="AR369">
        <v>12.6</v>
      </c>
      <c r="AS369">
        <v>12.6</v>
      </c>
      <c r="AT369">
        <v>12.6</v>
      </c>
      <c r="AU369">
        <v>12.6</v>
      </c>
      <c r="AV369">
        <v>12.6</v>
      </c>
      <c r="AW369">
        <v>12.6</v>
      </c>
      <c r="AX369">
        <v>12.6</v>
      </c>
      <c r="AY369" s="77">
        <v>13.1</v>
      </c>
      <c r="AZ369">
        <v>13.1</v>
      </c>
      <c r="BA369">
        <v>13.1</v>
      </c>
      <c r="BB369">
        <v>13.1</v>
      </c>
      <c r="BC369">
        <v>13.1</v>
      </c>
      <c r="BD369">
        <v>13.1</v>
      </c>
      <c r="BE369">
        <v>13.1</v>
      </c>
      <c r="BF369">
        <v>13.1</v>
      </c>
      <c r="BG369">
        <v>13.1</v>
      </c>
      <c r="BH369" s="77">
        <v>14.1</v>
      </c>
      <c r="BI369">
        <v>14.1</v>
      </c>
      <c r="BJ369">
        <v>14.1</v>
      </c>
      <c r="BK369">
        <v>14.1</v>
      </c>
      <c r="BL369" s="77">
        <v>14.7</v>
      </c>
      <c r="BM369">
        <v>14.7</v>
      </c>
      <c r="BN369">
        <v>14.7</v>
      </c>
      <c r="BO369">
        <v>14.7</v>
      </c>
      <c r="BP369">
        <v>14.7</v>
      </c>
      <c r="BQ369">
        <v>14.7</v>
      </c>
      <c r="BR369">
        <v>14.7</v>
      </c>
      <c r="BS369">
        <v>14.7</v>
      </c>
      <c r="BT369" s="8">
        <v>14.6</v>
      </c>
      <c r="BU369">
        <v>14.6</v>
      </c>
      <c r="BV369">
        <v>14.6</v>
      </c>
      <c r="BW369">
        <v>14.6</v>
      </c>
      <c r="BX369">
        <v>14.6</v>
      </c>
      <c r="BY369">
        <v>14.6</v>
      </c>
      <c r="BZ369">
        <v>14.6</v>
      </c>
      <c r="CA369">
        <v>14.6</v>
      </c>
      <c r="CB369">
        <v>14.6</v>
      </c>
      <c r="CC369">
        <v>14.6</v>
      </c>
      <c r="CD369">
        <v>14.6</v>
      </c>
      <c r="CE369">
        <v>14.6</v>
      </c>
    </row>
    <row r="370" spans="1:84" ht="12.75">
      <c r="A370" s="68" t="s">
        <v>232</v>
      </c>
      <c r="B370" s="69" t="s">
        <v>977</v>
      </c>
      <c r="C370" s="69">
        <v>10.2</v>
      </c>
      <c r="D370" s="69">
        <v>10.2</v>
      </c>
      <c r="E370" s="69">
        <v>10.2</v>
      </c>
      <c r="F370" s="69">
        <v>10.2</v>
      </c>
      <c r="G370" s="69">
        <v>10.2</v>
      </c>
      <c r="H370" s="69">
        <v>10.2</v>
      </c>
      <c r="I370" s="69">
        <v>10.2</v>
      </c>
      <c r="J370" s="69">
        <v>10.2</v>
      </c>
      <c r="K370" s="69">
        <v>10.2</v>
      </c>
      <c r="L370" s="69">
        <v>10.2</v>
      </c>
      <c r="M370" s="69">
        <v>10.2</v>
      </c>
      <c r="N370" s="69">
        <v>10.2</v>
      </c>
      <c r="O370" s="69">
        <v>10.2</v>
      </c>
      <c r="P370" s="69">
        <v>10.2</v>
      </c>
      <c r="Q370" s="69">
        <v>10.2</v>
      </c>
      <c r="R370" s="69">
        <v>10.2</v>
      </c>
      <c r="S370" s="69">
        <v>10.2</v>
      </c>
      <c r="T370" s="69">
        <v>10.2</v>
      </c>
      <c r="U370" s="69">
        <v>10.2</v>
      </c>
      <c r="V370" s="69">
        <v>10.2</v>
      </c>
      <c r="W370" s="69">
        <v>10.2</v>
      </c>
      <c r="X370" s="66">
        <v>11.2</v>
      </c>
      <c r="Y370">
        <v>11.2</v>
      </c>
      <c r="Z370">
        <v>11.2</v>
      </c>
      <c r="AA370">
        <v>11.2</v>
      </c>
      <c r="AB370">
        <v>11.2</v>
      </c>
      <c r="AC370">
        <v>11.2</v>
      </c>
      <c r="AD370" s="82">
        <v>11.3</v>
      </c>
      <c r="AE370">
        <v>11.3</v>
      </c>
      <c r="AF370">
        <v>11.3</v>
      </c>
      <c r="AG370">
        <v>11.3</v>
      </c>
      <c r="AH370">
        <v>11.3</v>
      </c>
      <c r="AI370">
        <v>11.3</v>
      </c>
      <c r="AJ370">
        <v>11.3</v>
      </c>
      <c r="AK370">
        <v>11.3</v>
      </c>
      <c r="AL370">
        <v>11.3</v>
      </c>
      <c r="AM370">
        <v>11.3</v>
      </c>
      <c r="AN370">
        <v>11.3</v>
      </c>
      <c r="AO370">
        <v>11.3</v>
      </c>
      <c r="AP370">
        <v>11.3</v>
      </c>
      <c r="AQ370">
        <v>11.3</v>
      </c>
      <c r="AR370">
        <v>11.3</v>
      </c>
      <c r="AS370">
        <v>11.3</v>
      </c>
      <c r="AT370">
        <v>11.3</v>
      </c>
      <c r="AU370">
        <v>11.3</v>
      </c>
      <c r="AV370">
        <v>11.3</v>
      </c>
      <c r="AW370">
        <v>11.3</v>
      </c>
      <c r="AX370">
        <v>11.3</v>
      </c>
      <c r="AY370">
        <v>11.3</v>
      </c>
      <c r="AZ370">
        <v>11.3</v>
      </c>
      <c r="BA370">
        <v>11.3</v>
      </c>
      <c r="BB370">
        <v>11.3</v>
      </c>
      <c r="BC370">
        <v>11.3</v>
      </c>
      <c r="BD370">
        <v>11.3</v>
      </c>
      <c r="BE370">
        <v>11.3</v>
      </c>
      <c r="BF370">
        <v>11.3</v>
      </c>
      <c r="BG370">
        <v>11.3</v>
      </c>
      <c r="BH370">
        <v>11.3</v>
      </c>
      <c r="BI370">
        <v>11.3</v>
      </c>
      <c r="BJ370">
        <v>11.3</v>
      </c>
      <c r="BK370">
        <v>11.3</v>
      </c>
      <c r="BL370">
        <v>11.3</v>
      </c>
      <c r="BM370">
        <v>11.3</v>
      </c>
      <c r="BN370">
        <v>11.3</v>
      </c>
      <c r="BO370">
        <v>11.3</v>
      </c>
      <c r="BP370">
        <v>11.3</v>
      </c>
      <c r="BQ370">
        <v>11.3</v>
      </c>
      <c r="BR370">
        <v>11.3</v>
      </c>
      <c r="BS370">
        <v>11.3</v>
      </c>
      <c r="BT370" s="8">
        <v>14.6</v>
      </c>
      <c r="BU370">
        <v>14.6</v>
      </c>
      <c r="BV370">
        <v>14.6</v>
      </c>
      <c r="BW370">
        <v>14.6</v>
      </c>
      <c r="BX370">
        <v>14.6</v>
      </c>
      <c r="BY370">
        <v>14.6</v>
      </c>
      <c r="BZ370">
        <v>14.6</v>
      </c>
      <c r="CA370">
        <v>14.6</v>
      </c>
      <c r="CB370">
        <v>14.6</v>
      </c>
      <c r="CC370">
        <v>14.6</v>
      </c>
      <c r="CD370">
        <v>14.6</v>
      </c>
      <c r="CE370">
        <v>14.6</v>
      </c>
      <c r="CF370" t="s">
        <v>783</v>
      </c>
    </row>
    <row r="371" spans="1:83" ht="12.75">
      <c r="A371" s="7" t="s">
        <v>600</v>
      </c>
      <c r="B371" s="8" t="s">
        <v>800</v>
      </c>
      <c r="C371" s="8">
        <v>15.3</v>
      </c>
      <c r="D371" s="8">
        <v>15.3</v>
      </c>
      <c r="E371" s="8">
        <v>15.3</v>
      </c>
      <c r="F371" s="8">
        <v>15.3</v>
      </c>
      <c r="G371" s="8">
        <v>15.3</v>
      </c>
      <c r="H371" s="8">
        <v>15.3</v>
      </c>
      <c r="I371" s="8">
        <v>15.3</v>
      </c>
      <c r="J371" s="8">
        <v>15.3</v>
      </c>
      <c r="K371" s="8">
        <v>15.3</v>
      </c>
      <c r="L371" s="8">
        <v>15.3</v>
      </c>
      <c r="M371" s="8">
        <v>15.3</v>
      </c>
      <c r="N371" s="8">
        <v>15.3</v>
      </c>
      <c r="O371" s="8">
        <v>15.3</v>
      </c>
      <c r="P371" s="8">
        <v>15.3</v>
      </c>
      <c r="Q371" s="8">
        <v>15.3</v>
      </c>
      <c r="R371" s="8">
        <v>15.3</v>
      </c>
      <c r="S371" s="8">
        <v>15.3</v>
      </c>
      <c r="T371" s="8">
        <v>15.3</v>
      </c>
      <c r="U371" s="8">
        <v>15.3</v>
      </c>
      <c r="V371" s="8">
        <v>15.3</v>
      </c>
      <c r="W371" s="8">
        <v>15.3</v>
      </c>
      <c r="X371">
        <v>15.3</v>
      </c>
      <c r="Y371">
        <v>15.3</v>
      </c>
      <c r="Z371">
        <v>15.3</v>
      </c>
      <c r="AA371">
        <v>15.3</v>
      </c>
      <c r="AB371">
        <v>15.3</v>
      </c>
      <c r="AC371">
        <v>15.3</v>
      </c>
      <c r="AD371" s="77">
        <v>14.4</v>
      </c>
      <c r="AE371">
        <v>14.4</v>
      </c>
      <c r="AF371">
        <v>14.4</v>
      </c>
      <c r="AG371">
        <v>14.4</v>
      </c>
      <c r="AH371">
        <v>14.4</v>
      </c>
      <c r="AI371">
        <v>14.4</v>
      </c>
      <c r="AJ371">
        <v>14.4</v>
      </c>
      <c r="AK371">
        <v>14.4</v>
      </c>
      <c r="AL371">
        <v>14.4</v>
      </c>
      <c r="AM371">
        <v>14.4</v>
      </c>
      <c r="AN371">
        <v>14.4</v>
      </c>
      <c r="AO371">
        <v>14.4</v>
      </c>
      <c r="AP371">
        <v>14.4</v>
      </c>
      <c r="AQ371">
        <v>14.4</v>
      </c>
      <c r="AR371">
        <v>14.4</v>
      </c>
      <c r="AS371">
        <v>14.4</v>
      </c>
      <c r="AT371">
        <v>14.4</v>
      </c>
      <c r="AU371">
        <v>14.4</v>
      </c>
      <c r="AV371" s="77">
        <v>15.3</v>
      </c>
      <c r="AW371">
        <v>15.3</v>
      </c>
      <c r="AX371">
        <v>15.3</v>
      </c>
      <c r="AY371">
        <v>15.3</v>
      </c>
      <c r="AZ371">
        <v>15.3</v>
      </c>
      <c r="BA371">
        <v>15.3</v>
      </c>
      <c r="BB371">
        <v>15.3</v>
      </c>
      <c r="BC371">
        <v>15.3</v>
      </c>
      <c r="BD371">
        <v>15.3</v>
      </c>
      <c r="BE371">
        <v>15.3</v>
      </c>
      <c r="BF371">
        <v>15.3</v>
      </c>
      <c r="BG371">
        <v>15.3</v>
      </c>
      <c r="BH371" s="77">
        <v>15.7</v>
      </c>
      <c r="BI371">
        <v>15.7</v>
      </c>
      <c r="BJ371">
        <v>15.7</v>
      </c>
      <c r="BK371">
        <v>15.7</v>
      </c>
      <c r="BL371">
        <v>15.7</v>
      </c>
      <c r="BM371">
        <v>15.7</v>
      </c>
      <c r="BN371">
        <v>15.7</v>
      </c>
      <c r="BO371">
        <v>15.7</v>
      </c>
      <c r="BP371">
        <v>15.7</v>
      </c>
      <c r="BQ371">
        <v>15.7</v>
      </c>
      <c r="BR371">
        <v>15.7</v>
      </c>
      <c r="BS371">
        <v>15.7</v>
      </c>
      <c r="BT371" s="8">
        <v>14.6</v>
      </c>
      <c r="BU371">
        <v>14.6</v>
      </c>
      <c r="BV371">
        <v>14.6</v>
      </c>
      <c r="BW371">
        <v>14.6</v>
      </c>
      <c r="BX371">
        <v>14.6</v>
      </c>
      <c r="BY371">
        <v>14.6</v>
      </c>
      <c r="BZ371">
        <v>14.6</v>
      </c>
      <c r="CA371">
        <v>14.6</v>
      </c>
      <c r="CB371">
        <v>14.6</v>
      </c>
      <c r="CC371">
        <v>14.6</v>
      </c>
      <c r="CD371">
        <v>14.6</v>
      </c>
      <c r="CE371">
        <v>14.6</v>
      </c>
    </row>
    <row r="372" spans="1:83" ht="12.75">
      <c r="A372" s="7" t="s">
        <v>801</v>
      </c>
      <c r="B372" s="8" t="s">
        <v>802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  <c r="I372" s="64">
        <v>15.3</v>
      </c>
      <c r="J372" s="8">
        <v>15.3</v>
      </c>
      <c r="K372" s="8">
        <v>15.3</v>
      </c>
      <c r="L372" s="8">
        <v>15.3</v>
      </c>
      <c r="M372" s="8">
        <v>15.3</v>
      </c>
      <c r="N372" s="8">
        <v>15.3</v>
      </c>
      <c r="O372" s="8">
        <v>15.3</v>
      </c>
      <c r="P372" s="8">
        <v>15.3</v>
      </c>
      <c r="Q372" s="8">
        <v>15.3</v>
      </c>
      <c r="R372" s="8">
        <v>15.3</v>
      </c>
      <c r="S372" s="8">
        <v>15.3</v>
      </c>
      <c r="T372" s="8">
        <v>15.3</v>
      </c>
      <c r="U372" s="8">
        <v>15.3</v>
      </c>
      <c r="V372" s="8">
        <v>15.3</v>
      </c>
      <c r="W372" s="8">
        <v>15.3</v>
      </c>
      <c r="X372">
        <v>15.3</v>
      </c>
      <c r="Y372">
        <v>15.3</v>
      </c>
      <c r="Z372">
        <v>15.3</v>
      </c>
      <c r="AA372">
        <v>15.3</v>
      </c>
      <c r="AB372">
        <v>15.3</v>
      </c>
      <c r="AC372">
        <v>15.3</v>
      </c>
      <c r="AD372" s="77">
        <v>14.4</v>
      </c>
      <c r="AE372">
        <v>14.4</v>
      </c>
      <c r="AF372">
        <v>14.4</v>
      </c>
      <c r="AG372">
        <v>14.4</v>
      </c>
      <c r="AH372">
        <v>14.4</v>
      </c>
      <c r="AI372">
        <v>14.4</v>
      </c>
      <c r="AJ372">
        <v>14.4</v>
      </c>
      <c r="AK372">
        <v>14.4</v>
      </c>
      <c r="AL372">
        <v>14.4</v>
      </c>
      <c r="AM372">
        <v>14.4</v>
      </c>
      <c r="AN372">
        <v>14.4</v>
      </c>
      <c r="AO372">
        <v>14.4</v>
      </c>
      <c r="AP372">
        <v>14.4</v>
      </c>
      <c r="AQ372">
        <v>14.4</v>
      </c>
      <c r="AR372">
        <v>14.4</v>
      </c>
      <c r="AS372">
        <v>14.4</v>
      </c>
      <c r="AT372">
        <v>14.4</v>
      </c>
      <c r="AU372">
        <v>14.4</v>
      </c>
      <c r="AV372" s="77">
        <v>15.3</v>
      </c>
      <c r="AW372">
        <v>15.3</v>
      </c>
      <c r="AX372">
        <v>15.3</v>
      </c>
      <c r="AY372">
        <v>15.3</v>
      </c>
      <c r="AZ372">
        <v>15.3</v>
      </c>
      <c r="BA372">
        <v>15.3</v>
      </c>
      <c r="BB372">
        <v>15.3</v>
      </c>
      <c r="BC372">
        <v>15.3</v>
      </c>
      <c r="BD372">
        <v>15.3</v>
      </c>
      <c r="BE372">
        <v>15.3</v>
      </c>
      <c r="BF372">
        <v>15.3</v>
      </c>
      <c r="BG372">
        <v>15.3</v>
      </c>
      <c r="BH372" s="77">
        <v>15.7</v>
      </c>
      <c r="BI372">
        <v>15.7</v>
      </c>
      <c r="BJ372">
        <v>15.7</v>
      </c>
      <c r="BK372">
        <v>15.7</v>
      </c>
      <c r="BL372">
        <v>15.7</v>
      </c>
      <c r="BM372">
        <v>15.7</v>
      </c>
      <c r="BN372">
        <v>15.7</v>
      </c>
      <c r="BO372">
        <v>15.7</v>
      </c>
      <c r="BP372">
        <v>15.7</v>
      </c>
      <c r="BQ372">
        <v>15.7</v>
      </c>
      <c r="BR372">
        <v>15.7</v>
      </c>
      <c r="BS372">
        <v>15.7</v>
      </c>
      <c r="BT372" s="8">
        <v>14.6</v>
      </c>
      <c r="BU372">
        <v>14.6</v>
      </c>
      <c r="BV372">
        <v>14.6</v>
      </c>
      <c r="BW372">
        <v>14.6</v>
      </c>
      <c r="BX372">
        <v>14.6</v>
      </c>
      <c r="BY372">
        <v>14.6</v>
      </c>
      <c r="BZ372">
        <v>14.6</v>
      </c>
      <c r="CA372">
        <v>14.6</v>
      </c>
      <c r="CB372">
        <v>14.6</v>
      </c>
      <c r="CC372">
        <v>14.6</v>
      </c>
      <c r="CD372">
        <v>14.6</v>
      </c>
      <c r="CE372">
        <v>14.6</v>
      </c>
    </row>
    <row r="373" spans="1:85" ht="12.75">
      <c r="A373" s="68">
        <v>47034931</v>
      </c>
      <c r="B373" s="69" t="s">
        <v>919</v>
      </c>
      <c r="C373" s="69">
        <v>13.4</v>
      </c>
      <c r="D373" s="69">
        <v>13.4</v>
      </c>
      <c r="E373" s="69">
        <v>13.4</v>
      </c>
      <c r="F373" s="69">
        <v>13.4</v>
      </c>
      <c r="G373" s="69">
        <v>13.4</v>
      </c>
      <c r="H373" s="69">
        <v>13.4</v>
      </c>
      <c r="I373" s="70">
        <v>13.9</v>
      </c>
      <c r="J373" s="69">
        <v>13.9</v>
      </c>
      <c r="K373" s="69">
        <v>13.9</v>
      </c>
      <c r="L373" s="69">
        <v>13.9</v>
      </c>
      <c r="M373" s="69">
        <v>13.9</v>
      </c>
      <c r="N373" s="69">
        <v>13.9</v>
      </c>
      <c r="O373" s="69">
        <v>13.9</v>
      </c>
      <c r="P373" s="69">
        <v>13.9</v>
      </c>
      <c r="Q373" s="69">
        <v>13.9</v>
      </c>
      <c r="R373" s="69">
        <v>13.9</v>
      </c>
      <c r="S373" s="69">
        <v>13.9</v>
      </c>
      <c r="T373" s="70">
        <v>14.5</v>
      </c>
      <c r="U373" s="69">
        <v>14.5</v>
      </c>
      <c r="V373" s="69">
        <v>14.5</v>
      </c>
      <c r="W373" s="69">
        <v>14.5</v>
      </c>
      <c r="X373">
        <v>14.5</v>
      </c>
      <c r="Y373">
        <v>14.5</v>
      </c>
      <c r="Z373">
        <v>14.5</v>
      </c>
      <c r="AA373">
        <v>14.5</v>
      </c>
      <c r="AB373">
        <v>14.5</v>
      </c>
      <c r="AC373">
        <v>14.5</v>
      </c>
      <c r="AD373" s="77">
        <v>13.6</v>
      </c>
      <c r="AE373">
        <v>13.6</v>
      </c>
      <c r="AF373">
        <v>13.6</v>
      </c>
      <c r="AG373">
        <v>13.6</v>
      </c>
      <c r="AH373">
        <v>13.6</v>
      </c>
      <c r="AI373">
        <v>13.6</v>
      </c>
      <c r="AJ373">
        <v>13.6</v>
      </c>
      <c r="AK373">
        <v>13.6</v>
      </c>
      <c r="AL373">
        <v>13.6</v>
      </c>
      <c r="AM373">
        <v>13.6</v>
      </c>
      <c r="AN373">
        <v>13.6</v>
      </c>
      <c r="AO373">
        <v>13.6</v>
      </c>
      <c r="AP373">
        <v>13.6</v>
      </c>
      <c r="AQ373">
        <v>13.6</v>
      </c>
      <c r="AR373">
        <v>13.6</v>
      </c>
      <c r="AS373" s="77">
        <v>15.3</v>
      </c>
      <c r="AT373">
        <v>15.3</v>
      </c>
      <c r="AU373">
        <v>15.3</v>
      </c>
      <c r="AV373">
        <v>15.3</v>
      </c>
      <c r="AW373">
        <v>15.3</v>
      </c>
      <c r="AX373">
        <v>15.3</v>
      </c>
      <c r="AY373">
        <v>15.3</v>
      </c>
      <c r="AZ373">
        <v>15.3</v>
      </c>
      <c r="BA373">
        <v>15.3</v>
      </c>
      <c r="BB373">
        <v>15.3</v>
      </c>
      <c r="BC373">
        <v>15.3</v>
      </c>
      <c r="BD373">
        <v>15.3</v>
      </c>
      <c r="BE373">
        <v>15.3</v>
      </c>
      <c r="BF373">
        <v>15.3</v>
      </c>
      <c r="BG373">
        <v>15.3</v>
      </c>
      <c r="BH373">
        <v>15.3</v>
      </c>
      <c r="BI373">
        <v>15.3</v>
      </c>
      <c r="BJ373">
        <v>15.3</v>
      </c>
      <c r="BK373">
        <v>15.3</v>
      </c>
      <c r="BL373">
        <v>15.3</v>
      </c>
      <c r="BM373">
        <v>15.3</v>
      </c>
      <c r="BN373" s="77">
        <v>16.3</v>
      </c>
      <c r="BO373">
        <v>16.3</v>
      </c>
      <c r="BP373">
        <v>16.3</v>
      </c>
      <c r="BQ373">
        <v>0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0</v>
      </c>
      <c r="BX373">
        <v>0</v>
      </c>
      <c r="BY373">
        <v>0</v>
      </c>
      <c r="BZ373">
        <v>0</v>
      </c>
      <c r="CA373">
        <v>0</v>
      </c>
      <c r="CB373">
        <v>0</v>
      </c>
      <c r="CC373">
        <v>0</v>
      </c>
      <c r="CD373">
        <v>0</v>
      </c>
      <c r="CE373">
        <v>0</v>
      </c>
      <c r="CF373" t="s">
        <v>780</v>
      </c>
      <c r="CG373" t="s">
        <v>906</v>
      </c>
    </row>
    <row r="374" spans="1:85" ht="12.75">
      <c r="A374" s="7" t="s">
        <v>241</v>
      </c>
      <c r="B374" s="8" t="s">
        <v>920</v>
      </c>
      <c r="C374" s="8">
        <v>13.4</v>
      </c>
      <c r="D374" s="8">
        <v>13.4</v>
      </c>
      <c r="E374" s="8">
        <v>13.4</v>
      </c>
      <c r="F374" s="8">
        <v>13.4</v>
      </c>
      <c r="G374" s="8">
        <v>13.4</v>
      </c>
      <c r="H374" s="8">
        <v>13.4</v>
      </c>
      <c r="I374" s="64">
        <v>13.9</v>
      </c>
      <c r="J374" s="8">
        <v>13.9</v>
      </c>
      <c r="K374" s="8">
        <v>13.9</v>
      </c>
      <c r="L374" s="8">
        <v>13.9</v>
      </c>
      <c r="M374" s="8">
        <v>13.9</v>
      </c>
      <c r="N374" s="8">
        <v>13.9</v>
      </c>
      <c r="O374" s="8">
        <v>13.9</v>
      </c>
      <c r="P374" s="8">
        <v>13.9</v>
      </c>
      <c r="Q374" s="8">
        <v>13.9</v>
      </c>
      <c r="R374" s="8">
        <v>13.9</v>
      </c>
      <c r="S374" s="8">
        <v>13.9</v>
      </c>
      <c r="T374" s="64">
        <v>14.5</v>
      </c>
      <c r="U374" s="8">
        <v>14.5</v>
      </c>
      <c r="V374" s="8">
        <v>14.5</v>
      </c>
      <c r="W374" s="8">
        <v>14.5</v>
      </c>
      <c r="X374">
        <v>14.5</v>
      </c>
      <c r="Y374">
        <v>14.5</v>
      </c>
      <c r="Z374">
        <v>14.5</v>
      </c>
      <c r="AA374">
        <v>14.5</v>
      </c>
      <c r="AB374">
        <v>14.5</v>
      </c>
      <c r="AC374">
        <v>14.5</v>
      </c>
      <c r="AD374" s="77">
        <v>13.6</v>
      </c>
      <c r="AE374">
        <v>13.6</v>
      </c>
      <c r="AF374">
        <v>13.6</v>
      </c>
      <c r="AG374">
        <v>13.6</v>
      </c>
      <c r="AH374">
        <v>13.6</v>
      </c>
      <c r="AI374">
        <v>13.6</v>
      </c>
      <c r="AJ374">
        <v>13.6</v>
      </c>
      <c r="AK374">
        <v>13.6</v>
      </c>
      <c r="AL374">
        <v>13.6</v>
      </c>
      <c r="AM374">
        <v>13.6</v>
      </c>
      <c r="AN374">
        <v>13.6</v>
      </c>
      <c r="AO374">
        <v>13.6</v>
      </c>
      <c r="AP374">
        <v>13.6</v>
      </c>
      <c r="AQ374">
        <v>13.6</v>
      </c>
      <c r="AR374">
        <v>13.6</v>
      </c>
      <c r="AS374" s="77">
        <v>15.3</v>
      </c>
      <c r="AT374">
        <v>15.3</v>
      </c>
      <c r="AU374">
        <v>15.3</v>
      </c>
      <c r="AV374">
        <v>15.3</v>
      </c>
      <c r="AW374">
        <v>15.3</v>
      </c>
      <c r="AX374">
        <v>15.3</v>
      </c>
      <c r="AY374">
        <v>15.3</v>
      </c>
      <c r="AZ374">
        <v>15.3</v>
      </c>
      <c r="BA374">
        <v>15.3</v>
      </c>
      <c r="BB374">
        <v>15.3</v>
      </c>
      <c r="BC374">
        <v>15.3</v>
      </c>
      <c r="BD374">
        <v>15.3</v>
      </c>
      <c r="BE374">
        <v>15.3</v>
      </c>
      <c r="BF374">
        <v>15.3</v>
      </c>
      <c r="BG374">
        <v>15.3</v>
      </c>
      <c r="BH374">
        <v>15.3</v>
      </c>
      <c r="BI374">
        <v>15.3</v>
      </c>
      <c r="BJ374">
        <v>15.3</v>
      </c>
      <c r="BK374">
        <v>15.3</v>
      </c>
      <c r="BL374">
        <v>15.3</v>
      </c>
      <c r="BM374">
        <v>15.3</v>
      </c>
      <c r="BN374" s="77">
        <v>16.3</v>
      </c>
      <c r="BO374">
        <v>16.3</v>
      </c>
      <c r="BP374">
        <v>16.3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0</v>
      </c>
      <c r="BX374">
        <v>0</v>
      </c>
      <c r="BY374">
        <v>0</v>
      </c>
      <c r="BZ374">
        <v>0</v>
      </c>
      <c r="CA374">
        <v>0</v>
      </c>
      <c r="CB374">
        <v>0</v>
      </c>
      <c r="CC374">
        <v>0</v>
      </c>
      <c r="CD374">
        <v>0</v>
      </c>
      <c r="CE374">
        <v>0</v>
      </c>
      <c r="CF374" t="s">
        <v>780</v>
      </c>
      <c r="CG374" t="s">
        <v>1015</v>
      </c>
    </row>
    <row r="375" spans="1:83" ht="12.75">
      <c r="A375" s="7" t="s">
        <v>601</v>
      </c>
      <c r="B375" s="8" t="s">
        <v>602</v>
      </c>
      <c r="C375" s="8">
        <v>13.7</v>
      </c>
      <c r="D375" s="8">
        <v>13.7</v>
      </c>
      <c r="E375" s="8">
        <v>13.7</v>
      </c>
      <c r="F375" s="8">
        <v>13.7</v>
      </c>
      <c r="G375" s="8">
        <v>13.7</v>
      </c>
      <c r="H375" s="8">
        <v>13.7</v>
      </c>
      <c r="I375" s="8">
        <v>13.7</v>
      </c>
      <c r="J375" s="8">
        <v>13.7</v>
      </c>
      <c r="K375" s="8">
        <v>13.7</v>
      </c>
      <c r="L375" s="8">
        <v>13.7</v>
      </c>
      <c r="M375" s="8">
        <v>13.7</v>
      </c>
      <c r="N375" s="8">
        <v>13.7</v>
      </c>
      <c r="O375" s="8">
        <v>13.7</v>
      </c>
      <c r="P375" s="8">
        <v>13.7</v>
      </c>
      <c r="Q375" s="8">
        <v>13.7</v>
      </c>
      <c r="R375" s="8">
        <v>13.7</v>
      </c>
      <c r="S375" s="8">
        <v>13.7</v>
      </c>
      <c r="T375" s="8">
        <v>13.7</v>
      </c>
      <c r="U375" s="8">
        <v>13.7</v>
      </c>
      <c r="V375" s="8">
        <v>13.7</v>
      </c>
      <c r="W375" s="8">
        <v>13.7</v>
      </c>
      <c r="X375">
        <v>13.7</v>
      </c>
      <c r="Y375">
        <v>13.7</v>
      </c>
      <c r="Z375">
        <v>13.7</v>
      </c>
      <c r="AA375">
        <v>13.7</v>
      </c>
      <c r="AB375">
        <v>13.7</v>
      </c>
      <c r="AC375">
        <v>13.7</v>
      </c>
      <c r="AD375" s="77">
        <v>12.8</v>
      </c>
      <c r="AE375">
        <v>12.8</v>
      </c>
      <c r="AF375">
        <v>12.8</v>
      </c>
      <c r="AG375">
        <v>12.8</v>
      </c>
      <c r="AH375">
        <v>12.8</v>
      </c>
      <c r="AI375">
        <v>12.8</v>
      </c>
      <c r="AJ375">
        <v>12.8</v>
      </c>
      <c r="AK375">
        <v>12.8</v>
      </c>
      <c r="AL375">
        <v>12.8</v>
      </c>
      <c r="AM375">
        <v>12.8</v>
      </c>
      <c r="AN375">
        <v>12.8</v>
      </c>
      <c r="AO375">
        <v>12.8</v>
      </c>
      <c r="AP375">
        <v>12.8</v>
      </c>
      <c r="AQ375">
        <v>12.8</v>
      </c>
      <c r="AR375">
        <v>12.8</v>
      </c>
      <c r="AS375">
        <v>12.8</v>
      </c>
      <c r="AT375">
        <v>12.8</v>
      </c>
      <c r="AU375">
        <v>12.8</v>
      </c>
      <c r="AV375" s="77">
        <v>13.7</v>
      </c>
      <c r="AW375">
        <v>13.7</v>
      </c>
      <c r="AX375">
        <v>13.7</v>
      </c>
      <c r="AY375">
        <v>13.7</v>
      </c>
      <c r="AZ375">
        <v>13.7</v>
      </c>
      <c r="BA375">
        <v>13.7</v>
      </c>
      <c r="BB375">
        <v>13.7</v>
      </c>
      <c r="BC375">
        <v>13.7</v>
      </c>
      <c r="BD375">
        <v>13.7</v>
      </c>
      <c r="BE375">
        <v>13.7</v>
      </c>
      <c r="BF375">
        <v>13.7</v>
      </c>
      <c r="BG375">
        <v>13.7</v>
      </c>
      <c r="BH375">
        <v>13.7</v>
      </c>
      <c r="BI375" s="77">
        <v>14.2</v>
      </c>
      <c r="BJ375">
        <v>14.2</v>
      </c>
      <c r="BK375">
        <v>14.2</v>
      </c>
      <c r="BL375">
        <v>14.2</v>
      </c>
      <c r="BM375">
        <v>14.2</v>
      </c>
      <c r="BN375">
        <v>14.2</v>
      </c>
      <c r="BO375">
        <v>14.2</v>
      </c>
      <c r="BP375">
        <v>14.2</v>
      </c>
      <c r="BQ375">
        <v>14.2</v>
      </c>
      <c r="BR375">
        <v>14.2</v>
      </c>
      <c r="BS375">
        <v>14.2</v>
      </c>
      <c r="BT375" s="8">
        <v>14.6</v>
      </c>
      <c r="BU375">
        <v>14.6</v>
      </c>
      <c r="BV375">
        <v>14.6</v>
      </c>
      <c r="BW375">
        <v>14.6</v>
      </c>
      <c r="BX375">
        <v>14.6</v>
      </c>
      <c r="BY375">
        <v>14.6</v>
      </c>
      <c r="BZ375">
        <v>14.6</v>
      </c>
      <c r="CA375">
        <v>14.6</v>
      </c>
      <c r="CB375">
        <v>14.6</v>
      </c>
      <c r="CC375">
        <v>14.6</v>
      </c>
      <c r="CD375">
        <v>14.6</v>
      </c>
      <c r="CE375">
        <v>14.6</v>
      </c>
    </row>
    <row r="376" spans="1:83" ht="12.75">
      <c r="A376" s="7" t="s">
        <v>603</v>
      </c>
      <c r="B376" s="8" t="s">
        <v>604</v>
      </c>
      <c r="C376" s="8">
        <v>13.7</v>
      </c>
      <c r="D376" s="8">
        <v>13.7</v>
      </c>
      <c r="E376" s="8">
        <v>13.7</v>
      </c>
      <c r="F376" s="8">
        <v>13.7</v>
      </c>
      <c r="G376" s="8">
        <v>13.7</v>
      </c>
      <c r="H376" s="8">
        <v>13.7</v>
      </c>
      <c r="I376" s="8">
        <v>13.7</v>
      </c>
      <c r="J376" s="8">
        <v>13.7</v>
      </c>
      <c r="K376" s="8">
        <v>13.7</v>
      </c>
      <c r="L376" s="8">
        <v>13.7</v>
      </c>
      <c r="M376" s="8">
        <v>13.7</v>
      </c>
      <c r="N376" s="8">
        <v>13.7</v>
      </c>
      <c r="O376" s="8">
        <v>13.7</v>
      </c>
      <c r="P376" s="8">
        <v>13.7</v>
      </c>
      <c r="Q376" s="8">
        <v>13.7</v>
      </c>
      <c r="R376" s="8">
        <v>13.7</v>
      </c>
      <c r="S376" s="8">
        <v>13.7</v>
      </c>
      <c r="T376" s="8">
        <v>13.7</v>
      </c>
      <c r="U376" s="8">
        <v>13.7</v>
      </c>
      <c r="V376" s="8">
        <v>13.7</v>
      </c>
      <c r="W376" s="8">
        <v>13.7</v>
      </c>
      <c r="X376">
        <v>13.7</v>
      </c>
      <c r="Y376">
        <v>13.7</v>
      </c>
      <c r="Z376">
        <v>13.7</v>
      </c>
      <c r="AA376">
        <v>13.7</v>
      </c>
      <c r="AB376">
        <v>13.7</v>
      </c>
      <c r="AC376">
        <v>13.7</v>
      </c>
      <c r="AD376" s="77">
        <v>12.8</v>
      </c>
      <c r="AE376">
        <v>12.8</v>
      </c>
      <c r="AF376">
        <v>12.8</v>
      </c>
      <c r="AG376">
        <v>12.8</v>
      </c>
      <c r="AH376">
        <v>12.8</v>
      </c>
      <c r="AI376">
        <v>12.8</v>
      </c>
      <c r="AJ376">
        <v>12.8</v>
      </c>
      <c r="AK376">
        <v>12.8</v>
      </c>
      <c r="AL376">
        <v>12.8</v>
      </c>
      <c r="AM376">
        <v>12.8</v>
      </c>
      <c r="AN376">
        <v>12.8</v>
      </c>
      <c r="AO376">
        <v>12.8</v>
      </c>
      <c r="AP376">
        <v>12.8</v>
      </c>
      <c r="AQ376">
        <v>12.8</v>
      </c>
      <c r="AR376">
        <v>12.8</v>
      </c>
      <c r="AS376">
        <v>12.8</v>
      </c>
      <c r="AT376">
        <v>12.8</v>
      </c>
      <c r="AU376">
        <v>12.8</v>
      </c>
      <c r="AV376" s="77">
        <v>13.7</v>
      </c>
      <c r="AW376">
        <v>13.7</v>
      </c>
      <c r="AX376">
        <v>13.7</v>
      </c>
      <c r="AY376">
        <v>13.7</v>
      </c>
      <c r="AZ376">
        <v>13.7</v>
      </c>
      <c r="BA376">
        <v>13.7</v>
      </c>
      <c r="BB376">
        <v>13.7</v>
      </c>
      <c r="BC376">
        <v>13.7</v>
      </c>
      <c r="BD376">
        <v>13.7</v>
      </c>
      <c r="BE376">
        <v>13.7</v>
      </c>
      <c r="BF376">
        <v>13.7</v>
      </c>
      <c r="BG376">
        <v>13.7</v>
      </c>
      <c r="BH376">
        <v>13.7</v>
      </c>
      <c r="BI376" s="77">
        <v>14.2</v>
      </c>
      <c r="BJ376">
        <v>14.2</v>
      </c>
      <c r="BK376">
        <v>14.2</v>
      </c>
      <c r="BL376">
        <v>14.2</v>
      </c>
      <c r="BM376">
        <v>14.2</v>
      </c>
      <c r="BN376">
        <v>14.2</v>
      </c>
      <c r="BO376">
        <v>14.2</v>
      </c>
      <c r="BP376">
        <v>14.2</v>
      </c>
      <c r="BQ376">
        <v>14.2</v>
      </c>
      <c r="BR376">
        <v>14.2</v>
      </c>
      <c r="BS376">
        <v>14.2</v>
      </c>
      <c r="BT376" s="8">
        <v>14.6</v>
      </c>
      <c r="BU376">
        <v>14.6</v>
      </c>
      <c r="BV376">
        <v>14.6</v>
      </c>
      <c r="BW376">
        <v>14.6</v>
      </c>
      <c r="BX376">
        <v>14.6</v>
      </c>
      <c r="BY376">
        <v>14.6</v>
      </c>
      <c r="BZ376">
        <v>14.6</v>
      </c>
      <c r="CA376">
        <v>14.6</v>
      </c>
      <c r="CB376">
        <v>14.6</v>
      </c>
      <c r="CC376">
        <v>14.6</v>
      </c>
      <c r="CD376">
        <v>14.6</v>
      </c>
      <c r="CE376">
        <v>14.6</v>
      </c>
    </row>
    <row r="377" spans="1:83" ht="12.75">
      <c r="A377" s="7" t="s">
        <v>605</v>
      </c>
      <c r="B377" s="8" t="s">
        <v>606</v>
      </c>
      <c r="C377" s="8">
        <v>13.2</v>
      </c>
      <c r="D377" s="8">
        <v>13.2</v>
      </c>
      <c r="E377" s="8">
        <v>13.2</v>
      </c>
      <c r="F377" s="8">
        <v>13.2</v>
      </c>
      <c r="G377" s="8">
        <v>13.2</v>
      </c>
      <c r="H377" s="8">
        <v>13.2</v>
      </c>
      <c r="I377" s="8">
        <v>13.2</v>
      </c>
      <c r="J377" s="8">
        <v>13.2</v>
      </c>
      <c r="K377" s="8">
        <v>13.2</v>
      </c>
      <c r="L377" s="8">
        <v>13.2</v>
      </c>
      <c r="M377" s="8">
        <v>13.2</v>
      </c>
      <c r="N377" s="8">
        <v>13.2</v>
      </c>
      <c r="O377" s="64">
        <v>13.6</v>
      </c>
      <c r="P377" s="8">
        <v>13.6</v>
      </c>
      <c r="Q377" s="8">
        <v>13.6</v>
      </c>
      <c r="R377" s="8">
        <v>13.6</v>
      </c>
      <c r="S377" s="8">
        <v>13.6</v>
      </c>
      <c r="T377" s="8">
        <v>13.6</v>
      </c>
      <c r="U377" s="8">
        <v>13.6</v>
      </c>
      <c r="V377" s="8">
        <v>13.6</v>
      </c>
      <c r="W377" s="8">
        <v>13.6</v>
      </c>
      <c r="X377">
        <v>13.6</v>
      </c>
      <c r="Y377">
        <v>13.6</v>
      </c>
      <c r="Z377">
        <v>13.6</v>
      </c>
      <c r="AA377">
        <v>13.6</v>
      </c>
      <c r="AB377">
        <v>13.6</v>
      </c>
      <c r="AC377">
        <v>13.6</v>
      </c>
      <c r="AD377" s="77">
        <v>12.7</v>
      </c>
      <c r="AE377">
        <v>12.7</v>
      </c>
      <c r="AF377">
        <v>12.7</v>
      </c>
      <c r="AG377">
        <v>12.7</v>
      </c>
      <c r="AH377">
        <v>12.7</v>
      </c>
      <c r="AI377">
        <v>12.7</v>
      </c>
      <c r="AJ377">
        <v>12.7</v>
      </c>
      <c r="AK377">
        <v>12.7</v>
      </c>
      <c r="AL377">
        <v>12.7</v>
      </c>
      <c r="AM377">
        <v>12.7</v>
      </c>
      <c r="AN377">
        <v>12.7</v>
      </c>
      <c r="AO377">
        <v>12.7</v>
      </c>
      <c r="AP377">
        <v>12.7</v>
      </c>
      <c r="AQ377">
        <v>12.7</v>
      </c>
      <c r="AR377">
        <v>12.7</v>
      </c>
      <c r="AS377">
        <v>12.7</v>
      </c>
      <c r="AT377">
        <v>12.7</v>
      </c>
      <c r="AU377">
        <v>12.7</v>
      </c>
      <c r="AV377" s="77">
        <v>13.3</v>
      </c>
      <c r="AW377">
        <v>13.3</v>
      </c>
      <c r="AX377">
        <v>13.3</v>
      </c>
      <c r="AY377">
        <v>13.3</v>
      </c>
      <c r="AZ377">
        <v>13.3</v>
      </c>
      <c r="BA377">
        <v>13.3</v>
      </c>
      <c r="BB377">
        <v>13.3</v>
      </c>
      <c r="BC377">
        <v>13.3</v>
      </c>
      <c r="BD377">
        <v>13.3</v>
      </c>
      <c r="BE377">
        <v>13.3</v>
      </c>
      <c r="BF377">
        <v>13.3</v>
      </c>
      <c r="BG377">
        <v>13.3</v>
      </c>
      <c r="BH377" s="77">
        <v>13.7</v>
      </c>
      <c r="BI377">
        <v>13.7</v>
      </c>
      <c r="BJ377">
        <v>13.7</v>
      </c>
      <c r="BK377">
        <v>13.7</v>
      </c>
      <c r="BL377">
        <v>13.7</v>
      </c>
      <c r="BM377">
        <v>13.7</v>
      </c>
      <c r="BN377">
        <v>13.7</v>
      </c>
      <c r="BO377">
        <v>13.7</v>
      </c>
      <c r="BP377">
        <v>13.7</v>
      </c>
      <c r="BQ377">
        <v>13.7</v>
      </c>
      <c r="BR377" s="77">
        <v>14.6</v>
      </c>
      <c r="BS377">
        <v>14.6</v>
      </c>
      <c r="BT377" s="8">
        <v>14.6</v>
      </c>
      <c r="BU377">
        <v>14.6</v>
      </c>
      <c r="BV377">
        <v>14.6</v>
      </c>
      <c r="BW377">
        <v>14.6</v>
      </c>
      <c r="BX377">
        <v>14.6</v>
      </c>
      <c r="BY377">
        <v>14.6</v>
      </c>
      <c r="BZ377">
        <v>14.6</v>
      </c>
      <c r="CA377">
        <v>14.6</v>
      </c>
      <c r="CB377">
        <v>14.6</v>
      </c>
      <c r="CC377">
        <v>14.6</v>
      </c>
      <c r="CD377">
        <v>14.6</v>
      </c>
      <c r="CE377">
        <v>14.6</v>
      </c>
    </row>
    <row r="378" spans="1:83" ht="12.75">
      <c r="A378" s="7" t="s">
        <v>607</v>
      </c>
      <c r="B378" s="8" t="s">
        <v>1008</v>
      </c>
      <c r="C378" s="8">
        <v>13.2</v>
      </c>
      <c r="D378" s="8">
        <v>13.2</v>
      </c>
      <c r="E378" s="8">
        <v>13.2</v>
      </c>
      <c r="F378" s="8">
        <v>13.2</v>
      </c>
      <c r="G378" s="8">
        <v>13.2</v>
      </c>
      <c r="H378" s="8">
        <v>13.2</v>
      </c>
      <c r="I378" s="8">
        <v>13.2</v>
      </c>
      <c r="J378" s="8">
        <v>13.2</v>
      </c>
      <c r="K378" s="8">
        <v>13.2</v>
      </c>
      <c r="L378" s="8">
        <v>13.2</v>
      </c>
      <c r="M378" s="8">
        <v>13.2</v>
      </c>
      <c r="N378" s="8">
        <v>13.2</v>
      </c>
      <c r="O378" s="64">
        <v>13.6</v>
      </c>
      <c r="P378" s="8">
        <v>13.6</v>
      </c>
      <c r="Q378" s="8">
        <v>13.6</v>
      </c>
      <c r="R378" s="8">
        <v>13.6</v>
      </c>
      <c r="S378" s="8">
        <v>13.6</v>
      </c>
      <c r="T378" s="8">
        <v>13.6</v>
      </c>
      <c r="U378" s="8">
        <v>13.6</v>
      </c>
      <c r="V378" s="8">
        <v>13.6</v>
      </c>
      <c r="W378" s="8">
        <v>13.6</v>
      </c>
      <c r="X378">
        <v>13.6</v>
      </c>
      <c r="Y378">
        <v>13.6</v>
      </c>
      <c r="Z378">
        <v>13.6</v>
      </c>
      <c r="AA378">
        <v>13.6</v>
      </c>
      <c r="AB378">
        <v>13.6</v>
      </c>
      <c r="AC378">
        <v>13.6</v>
      </c>
      <c r="AD378" s="77">
        <v>12.7</v>
      </c>
      <c r="AE378">
        <v>12.7</v>
      </c>
      <c r="AF378">
        <v>12.7</v>
      </c>
      <c r="AG378">
        <v>12.7</v>
      </c>
      <c r="AH378">
        <v>12.7</v>
      </c>
      <c r="AI378">
        <v>12.7</v>
      </c>
      <c r="AJ378">
        <v>12.7</v>
      </c>
      <c r="AK378">
        <v>12.7</v>
      </c>
      <c r="AL378">
        <v>12.7</v>
      </c>
      <c r="AM378">
        <v>12.7</v>
      </c>
      <c r="AN378">
        <v>12.7</v>
      </c>
      <c r="AO378">
        <v>12.7</v>
      </c>
      <c r="AP378">
        <v>12.7</v>
      </c>
      <c r="AQ378">
        <v>12.7</v>
      </c>
      <c r="AR378">
        <v>12.7</v>
      </c>
      <c r="AS378">
        <v>12.7</v>
      </c>
      <c r="AT378">
        <v>12.7</v>
      </c>
      <c r="AU378">
        <v>12.7</v>
      </c>
      <c r="AV378" s="77">
        <v>13.3</v>
      </c>
      <c r="AW378">
        <v>13.3</v>
      </c>
      <c r="AX378">
        <v>13.3</v>
      </c>
      <c r="AY378">
        <v>13.3</v>
      </c>
      <c r="AZ378">
        <v>13.3</v>
      </c>
      <c r="BA378">
        <v>13.3</v>
      </c>
      <c r="BB378">
        <v>13.3</v>
      </c>
      <c r="BC378">
        <v>13.3</v>
      </c>
      <c r="BD378">
        <v>13.3</v>
      </c>
      <c r="BE378">
        <v>13.3</v>
      </c>
      <c r="BF378">
        <v>13.3</v>
      </c>
      <c r="BG378">
        <v>13.3</v>
      </c>
      <c r="BH378" s="77">
        <v>13.7</v>
      </c>
      <c r="BI378">
        <v>13.7</v>
      </c>
      <c r="BJ378">
        <v>13.7</v>
      </c>
      <c r="BK378">
        <v>13.7</v>
      </c>
      <c r="BL378">
        <v>13.7</v>
      </c>
      <c r="BM378">
        <v>13.7</v>
      </c>
      <c r="BN378">
        <v>13.7</v>
      </c>
      <c r="BO378">
        <v>13.7</v>
      </c>
      <c r="BP378">
        <v>13.7</v>
      </c>
      <c r="BQ378">
        <v>13.7</v>
      </c>
      <c r="BR378" s="77">
        <v>14.6</v>
      </c>
      <c r="BS378">
        <v>14.6</v>
      </c>
      <c r="BT378" s="8">
        <v>14.6</v>
      </c>
      <c r="BU378">
        <v>14.6</v>
      </c>
      <c r="BV378">
        <v>14.6</v>
      </c>
      <c r="BW378">
        <v>14.6</v>
      </c>
      <c r="BX378">
        <v>14.6</v>
      </c>
      <c r="BY378">
        <v>14.6</v>
      </c>
      <c r="BZ378">
        <v>14.6</v>
      </c>
      <c r="CA378">
        <v>14.6</v>
      </c>
      <c r="CB378">
        <v>14.6</v>
      </c>
      <c r="CC378">
        <v>14.6</v>
      </c>
      <c r="CD378">
        <v>14.6</v>
      </c>
      <c r="CE378">
        <v>14.6</v>
      </c>
    </row>
    <row r="379" spans="1:85" ht="12.75">
      <c r="A379" s="7" t="s">
        <v>608</v>
      </c>
      <c r="B379" s="8" t="s">
        <v>609</v>
      </c>
      <c r="C379" s="8">
        <v>14.4</v>
      </c>
      <c r="D379" s="8">
        <v>14.4</v>
      </c>
      <c r="E379" s="8">
        <v>14.4</v>
      </c>
      <c r="F379" s="8">
        <v>14.4</v>
      </c>
      <c r="G379" s="8">
        <v>14.4</v>
      </c>
      <c r="H379" s="8">
        <v>14.4</v>
      </c>
      <c r="I379" s="8">
        <v>14.4</v>
      </c>
      <c r="J379" s="8">
        <v>14.4</v>
      </c>
      <c r="K379" s="8">
        <v>14.4</v>
      </c>
      <c r="L379" s="8">
        <v>14.4</v>
      </c>
      <c r="M379" s="8">
        <v>14.4</v>
      </c>
      <c r="N379" s="8">
        <v>14.4</v>
      </c>
      <c r="O379" s="8">
        <v>14.4</v>
      </c>
      <c r="P379" s="8">
        <v>14.4</v>
      </c>
      <c r="Q379" s="8">
        <v>14.4</v>
      </c>
      <c r="R379" s="8">
        <v>14.4</v>
      </c>
      <c r="S379" s="8">
        <v>14.4</v>
      </c>
      <c r="T379" s="8">
        <v>14.4</v>
      </c>
      <c r="U379" s="8">
        <v>14.4</v>
      </c>
      <c r="V379" s="8">
        <v>14.4</v>
      </c>
      <c r="W379" s="8">
        <v>14.4</v>
      </c>
      <c r="X379" s="66">
        <v>14.1</v>
      </c>
      <c r="Y379">
        <v>14.1</v>
      </c>
      <c r="Z379">
        <v>14.1</v>
      </c>
      <c r="AA379">
        <v>14.1</v>
      </c>
      <c r="AB379">
        <v>14.1</v>
      </c>
      <c r="AC379">
        <v>14.1</v>
      </c>
      <c r="AD379" s="77">
        <v>13.2</v>
      </c>
      <c r="AE379">
        <v>13.2</v>
      </c>
      <c r="AF379">
        <v>13.2</v>
      </c>
      <c r="AG379">
        <v>13.2</v>
      </c>
      <c r="AH379">
        <v>13.2</v>
      </c>
      <c r="AI379">
        <v>13.2</v>
      </c>
      <c r="AJ379">
        <v>13.2</v>
      </c>
      <c r="AK379">
        <v>13.2</v>
      </c>
      <c r="AL379">
        <v>13.2</v>
      </c>
      <c r="AM379">
        <v>13.2</v>
      </c>
      <c r="AN379">
        <v>13.2</v>
      </c>
      <c r="AO379">
        <v>13.2</v>
      </c>
      <c r="AP379">
        <v>13.2</v>
      </c>
      <c r="AQ379">
        <v>13.2</v>
      </c>
      <c r="AR379">
        <v>13.2</v>
      </c>
      <c r="AS379">
        <v>13.2</v>
      </c>
      <c r="AT379">
        <v>13.2</v>
      </c>
      <c r="AU379">
        <v>13.2</v>
      </c>
      <c r="AV379" s="77">
        <v>14.3</v>
      </c>
      <c r="AW379">
        <v>14.3</v>
      </c>
      <c r="AX379">
        <v>14.3</v>
      </c>
      <c r="AY379">
        <v>14.3</v>
      </c>
      <c r="AZ379">
        <v>14.3</v>
      </c>
      <c r="BA379">
        <v>14.3</v>
      </c>
      <c r="BB379">
        <v>14.3</v>
      </c>
      <c r="BC379">
        <v>14.3</v>
      </c>
      <c r="BD379">
        <v>14.3</v>
      </c>
      <c r="BE379">
        <v>14.3</v>
      </c>
      <c r="BF379">
        <v>14.3</v>
      </c>
      <c r="BG379">
        <v>14.3</v>
      </c>
      <c r="BH379" s="77">
        <v>0</v>
      </c>
      <c r="BI379">
        <v>0</v>
      </c>
      <c r="BJ379">
        <v>0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0</v>
      </c>
      <c r="BT379" s="8">
        <v>0</v>
      </c>
      <c r="BU379">
        <v>0</v>
      </c>
      <c r="BV379">
        <v>0</v>
      </c>
      <c r="BW379">
        <v>0</v>
      </c>
      <c r="BX379">
        <v>0</v>
      </c>
      <c r="BY379">
        <v>0</v>
      </c>
      <c r="BZ379">
        <v>0</v>
      </c>
      <c r="CA379">
        <v>0</v>
      </c>
      <c r="CB379">
        <v>0</v>
      </c>
      <c r="CC379">
        <v>0</v>
      </c>
      <c r="CD379">
        <v>0</v>
      </c>
      <c r="CE379">
        <v>0</v>
      </c>
      <c r="CF379" t="s">
        <v>780</v>
      </c>
      <c r="CG379" t="s">
        <v>987</v>
      </c>
    </row>
    <row r="380" spans="1:85" ht="12.75">
      <c r="A380" s="7" t="s">
        <v>610</v>
      </c>
      <c r="B380" s="8" t="s">
        <v>611</v>
      </c>
      <c r="C380" s="8">
        <v>14.4</v>
      </c>
      <c r="D380" s="8">
        <v>14.4</v>
      </c>
      <c r="E380" s="8">
        <v>14.4</v>
      </c>
      <c r="F380" s="8">
        <v>14.4</v>
      </c>
      <c r="G380" s="8">
        <v>14.4</v>
      </c>
      <c r="H380" s="8">
        <v>14.4</v>
      </c>
      <c r="I380" s="8">
        <v>14.4</v>
      </c>
      <c r="J380" s="8">
        <v>14.4</v>
      </c>
      <c r="K380" s="8">
        <v>14.4</v>
      </c>
      <c r="L380" s="8">
        <v>14.4</v>
      </c>
      <c r="M380" s="8">
        <v>14.4</v>
      </c>
      <c r="N380" s="8">
        <v>14.4</v>
      </c>
      <c r="O380" s="8">
        <v>14.4</v>
      </c>
      <c r="P380" s="8">
        <v>14.4</v>
      </c>
      <c r="Q380" s="8">
        <v>14.4</v>
      </c>
      <c r="R380" s="8">
        <v>14.4</v>
      </c>
      <c r="S380" s="8">
        <v>14.4</v>
      </c>
      <c r="T380" s="8">
        <v>14.4</v>
      </c>
      <c r="U380" s="8">
        <v>14.4</v>
      </c>
      <c r="V380" s="8">
        <v>14.4</v>
      </c>
      <c r="W380" s="8">
        <v>14.4</v>
      </c>
      <c r="X380" s="66">
        <v>14.1</v>
      </c>
      <c r="Y380">
        <v>14.1</v>
      </c>
      <c r="Z380">
        <v>14.1</v>
      </c>
      <c r="AA380">
        <v>14.1</v>
      </c>
      <c r="AB380">
        <v>14.1</v>
      </c>
      <c r="AC380">
        <v>14.1</v>
      </c>
      <c r="AD380" s="77">
        <v>13.2</v>
      </c>
      <c r="AE380">
        <v>13.2</v>
      </c>
      <c r="AF380">
        <v>13.2</v>
      </c>
      <c r="AG380">
        <v>13.2</v>
      </c>
      <c r="AH380">
        <v>13.2</v>
      </c>
      <c r="AI380">
        <v>13.2</v>
      </c>
      <c r="AJ380">
        <v>13.2</v>
      </c>
      <c r="AK380">
        <v>13.2</v>
      </c>
      <c r="AL380">
        <v>13.2</v>
      </c>
      <c r="AM380">
        <v>13.2</v>
      </c>
      <c r="AN380">
        <v>13.2</v>
      </c>
      <c r="AO380">
        <v>13.2</v>
      </c>
      <c r="AP380">
        <v>13.2</v>
      </c>
      <c r="AQ380">
        <v>13.2</v>
      </c>
      <c r="AR380">
        <v>13.2</v>
      </c>
      <c r="AS380">
        <v>13.2</v>
      </c>
      <c r="AT380">
        <v>13.2</v>
      </c>
      <c r="AU380">
        <v>13.2</v>
      </c>
      <c r="AV380" s="77">
        <v>14.3</v>
      </c>
      <c r="AW380">
        <v>14.3</v>
      </c>
      <c r="AX380">
        <v>14.3</v>
      </c>
      <c r="AY380">
        <v>14.3</v>
      </c>
      <c r="AZ380">
        <v>14.3</v>
      </c>
      <c r="BA380">
        <v>14.3</v>
      </c>
      <c r="BB380">
        <v>14.3</v>
      </c>
      <c r="BC380">
        <v>14.3</v>
      </c>
      <c r="BD380">
        <v>14.3</v>
      </c>
      <c r="BE380">
        <v>14.3</v>
      </c>
      <c r="BF380">
        <v>14.3</v>
      </c>
      <c r="BG380">
        <v>14.3</v>
      </c>
      <c r="BH380" s="77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0</v>
      </c>
      <c r="BQ380">
        <v>0</v>
      </c>
      <c r="BR380">
        <v>0</v>
      </c>
      <c r="BS380">
        <v>0</v>
      </c>
      <c r="BT380" s="8">
        <v>0</v>
      </c>
      <c r="BU380">
        <v>0</v>
      </c>
      <c r="BV380">
        <v>0</v>
      </c>
      <c r="BW380">
        <v>0</v>
      </c>
      <c r="BX380">
        <v>0</v>
      </c>
      <c r="BY380">
        <v>0</v>
      </c>
      <c r="BZ380">
        <v>0</v>
      </c>
      <c r="CA380">
        <v>0</v>
      </c>
      <c r="CB380">
        <v>0</v>
      </c>
      <c r="CC380">
        <v>0</v>
      </c>
      <c r="CD380">
        <v>0</v>
      </c>
      <c r="CE380">
        <v>0</v>
      </c>
      <c r="CF380" t="s">
        <v>780</v>
      </c>
      <c r="CG380" t="s">
        <v>988</v>
      </c>
    </row>
    <row r="381" spans="1:85" ht="12.75">
      <c r="A381" s="7" t="s">
        <v>612</v>
      </c>
      <c r="B381" s="8" t="s">
        <v>613</v>
      </c>
      <c r="C381" s="8">
        <v>14.2</v>
      </c>
      <c r="D381" s="8">
        <v>14.2</v>
      </c>
      <c r="E381" s="8">
        <v>14.2</v>
      </c>
      <c r="F381" s="8">
        <v>14.2</v>
      </c>
      <c r="G381" s="64">
        <v>14.9</v>
      </c>
      <c r="H381" s="8">
        <v>14.9</v>
      </c>
      <c r="I381" s="8">
        <v>14.9</v>
      </c>
      <c r="J381" s="8">
        <v>14.9</v>
      </c>
      <c r="K381" s="8">
        <v>14.9</v>
      </c>
      <c r="L381" s="64">
        <v>0</v>
      </c>
      <c r="M381" s="8">
        <v>0</v>
      </c>
      <c r="N381" s="8">
        <v>0</v>
      </c>
      <c r="O381" s="8">
        <v>0</v>
      </c>
      <c r="P381" s="8">
        <v>0</v>
      </c>
      <c r="Q381" s="8">
        <v>0</v>
      </c>
      <c r="R381" s="8">
        <v>0</v>
      </c>
      <c r="S381" s="8">
        <v>0</v>
      </c>
      <c r="T381" s="8">
        <v>0</v>
      </c>
      <c r="U381" s="8">
        <v>0</v>
      </c>
      <c r="V381" s="8">
        <v>0</v>
      </c>
      <c r="W381" s="8">
        <v>0</v>
      </c>
      <c r="X381" s="8">
        <v>0</v>
      </c>
      <c r="Y381" s="8">
        <v>0</v>
      </c>
      <c r="Z381" s="8">
        <v>0</v>
      </c>
      <c r="AA381" s="8">
        <v>0</v>
      </c>
      <c r="AB381" s="8">
        <v>0</v>
      </c>
      <c r="AC381" s="8">
        <v>0</v>
      </c>
      <c r="AD381" s="8">
        <v>0</v>
      </c>
      <c r="AE381" s="8">
        <v>0</v>
      </c>
      <c r="AF381" s="8">
        <v>0</v>
      </c>
      <c r="AG381" s="8">
        <v>0</v>
      </c>
      <c r="AH381" s="8">
        <v>0</v>
      </c>
      <c r="AI381" s="8">
        <v>0</v>
      </c>
      <c r="AJ381" s="8">
        <v>0</v>
      </c>
      <c r="AK381" s="8">
        <v>0</v>
      </c>
      <c r="AL381" s="8">
        <v>0</v>
      </c>
      <c r="AM381" s="8">
        <v>0</v>
      </c>
      <c r="AN381" s="8">
        <v>0</v>
      </c>
      <c r="AO381" s="8">
        <v>0</v>
      </c>
      <c r="AP381" s="8">
        <v>0</v>
      </c>
      <c r="AQ381" s="8">
        <v>0</v>
      </c>
      <c r="AR381" s="8">
        <v>0</v>
      </c>
      <c r="AS381" s="8">
        <v>0</v>
      </c>
      <c r="AT381" s="8">
        <v>0</v>
      </c>
      <c r="AU381" s="8">
        <v>0</v>
      </c>
      <c r="AV381" s="8">
        <v>0</v>
      </c>
      <c r="AW381" s="8">
        <v>0</v>
      </c>
      <c r="AX381" s="8">
        <v>0</v>
      </c>
      <c r="AY381" s="8">
        <v>0</v>
      </c>
      <c r="AZ381" s="8">
        <v>0</v>
      </c>
      <c r="BA381" s="8">
        <v>0</v>
      </c>
      <c r="BB381" s="8">
        <v>0</v>
      </c>
      <c r="BC381" s="8">
        <v>0</v>
      </c>
      <c r="BD381" s="8">
        <v>0</v>
      </c>
      <c r="BE381" s="8">
        <v>0</v>
      </c>
      <c r="BF381" s="8">
        <v>0</v>
      </c>
      <c r="BG381" s="8">
        <v>0</v>
      </c>
      <c r="BH381" s="8">
        <v>0</v>
      </c>
      <c r="BI381" s="8">
        <v>0</v>
      </c>
      <c r="BJ381" s="8">
        <v>0</v>
      </c>
      <c r="BK381" s="8">
        <v>0</v>
      </c>
      <c r="BL381" s="8">
        <v>0</v>
      </c>
      <c r="BM381" s="8">
        <v>0</v>
      </c>
      <c r="BN381" s="8">
        <v>0</v>
      </c>
      <c r="BO381" s="8">
        <v>0</v>
      </c>
      <c r="BP381" s="8">
        <v>0</v>
      </c>
      <c r="BQ381" s="8">
        <v>0</v>
      </c>
      <c r="BR381" s="8">
        <v>0</v>
      </c>
      <c r="BS381" s="8">
        <v>0</v>
      </c>
      <c r="BT381" s="8">
        <v>0</v>
      </c>
      <c r="BU381" s="8">
        <v>0</v>
      </c>
      <c r="BV381" s="8">
        <v>0</v>
      </c>
      <c r="BW381" s="8">
        <v>0</v>
      </c>
      <c r="BX381" s="8">
        <v>0</v>
      </c>
      <c r="BY381" s="8">
        <v>0</v>
      </c>
      <c r="BZ381" s="8">
        <v>0</v>
      </c>
      <c r="CA381" s="8">
        <v>0</v>
      </c>
      <c r="CB381" s="8">
        <v>0</v>
      </c>
      <c r="CC381" s="8">
        <v>0</v>
      </c>
      <c r="CD381" s="8">
        <v>0</v>
      </c>
      <c r="CE381" s="8">
        <v>0</v>
      </c>
      <c r="CF381" t="s">
        <v>780</v>
      </c>
      <c r="CG381" t="s">
        <v>849</v>
      </c>
    </row>
    <row r="382" spans="1:85" ht="12.75">
      <c r="A382" s="7" t="s">
        <v>614</v>
      </c>
      <c r="B382" s="8" t="s">
        <v>615</v>
      </c>
      <c r="C382" s="8">
        <v>14.2</v>
      </c>
      <c r="D382" s="8">
        <v>14.2</v>
      </c>
      <c r="E382" s="8">
        <v>14.2</v>
      </c>
      <c r="F382" s="8">
        <v>14.2</v>
      </c>
      <c r="G382" s="64">
        <v>14.9</v>
      </c>
      <c r="H382" s="8">
        <v>14.9</v>
      </c>
      <c r="I382" s="8">
        <v>14.9</v>
      </c>
      <c r="J382" s="8">
        <v>14.9</v>
      </c>
      <c r="K382" s="8">
        <v>14.9</v>
      </c>
      <c r="L382" s="64">
        <v>0</v>
      </c>
      <c r="M382" s="8">
        <v>0</v>
      </c>
      <c r="N382" s="8">
        <v>0</v>
      </c>
      <c r="O382" s="8">
        <v>0</v>
      </c>
      <c r="P382" s="8">
        <v>0</v>
      </c>
      <c r="Q382" s="8">
        <v>0</v>
      </c>
      <c r="R382" s="8">
        <v>0</v>
      </c>
      <c r="S382" s="8">
        <v>0</v>
      </c>
      <c r="T382" s="8">
        <v>0</v>
      </c>
      <c r="U382" s="8">
        <v>0</v>
      </c>
      <c r="V382" s="8">
        <v>0</v>
      </c>
      <c r="W382" s="8">
        <v>0</v>
      </c>
      <c r="X382" s="8">
        <v>0</v>
      </c>
      <c r="Y382" s="8">
        <v>0</v>
      </c>
      <c r="Z382" s="8">
        <v>0</v>
      </c>
      <c r="AA382" s="8">
        <v>0</v>
      </c>
      <c r="AB382" s="8">
        <v>0</v>
      </c>
      <c r="AC382" s="8">
        <v>0</v>
      </c>
      <c r="AD382" s="8">
        <v>0</v>
      </c>
      <c r="AE382" s="8">
        <v>0</v>
      </c>
      <c r="AF382" s="8">
        <v>0</v>
      </c>
      <c r="AG382" s="8">
        <v>0</v>
      </c>
      <c r="AH382" s="8">
        <v>0</v>
      </c>
      <c r="AI382" s="8">
        <v>0</v>
      </c>
      <c r="AJ382" s="8">
        <v>0</v>
      </c>
      <c r="AK382" s="8">
        <v>0</v>
      </c>
      <c r="AL382" s="8">
        <v>0</v>
      </c>
      <c r="AM382" s="8">
        <v>0</v>
      </c>
      <c r="AN382" s="8">
        <v>0</v>
      </c>
      <c r="AO382" s="8">
        <v>0</v>
      </c>
      <c r="AP382" s="8">
        <v>0</v>
      </c>
      <c r="AQ382" s="8">
        <v>0</v>
      </c>
      <c r="AR382" s="8">
        <v>0</v>
      </c>
      <c r="AS382" s="8">
        <v>0</v>
      </c>
      <c r="AT382" s="8">
        <v>0</v>
      </c>
      <c r="AU382" s="8">
        <v>0</v>
      </c>
      <c r="AV382" s="8">
        <v>0</v>
      </c>
      <c r="AW382" s="8">
        <v>0</v>
      </c>
      <c r="AX382" s="8">
        <v>0</v>
      </c>
      <c r="AY382" s="8">
        <v>0</v>
      </c>
      <c r="AZ382" s="8">
        <v>0</v>
      </c>
      <c r="BA382" s="8">
        <v>0</v>
      </c>
      <c r="BB382" s="8">
        <v>0</v>
      </c>
      <c r="BC382" s="8">
        <v>0</v>
      </c>
      <c r="BD382" s="8">
        <v>0</v>
      </c>
      <c r="BE382" s="8">
        <v>0</v>
      </c>
      <c r="BF382" s="8">
        <v>0</v>
      </c>
      <c r="BG382" s="8">
        <v>0</v>
      </c>
      <c r="BH382" s="8">
        <v>0</v>
      </c>
      <c r="BI382" s="8">
        <v>0</v>
      </c>
      <c r="BJ382" s="8">
        <v>0</v>
      </c>
      <c r="BK382" s="8">
        <v>0</v>
      </c>
      <c r="BL382" s="8">
        <v>0</v>
      </c>
      <c r="BM382" s="8">
        <v>0</v>
      </c>
      <c r="BN382" s="8">
        <v>0</v>
      </c>
      <c r="BO382" s="8">
        <v>0</v>
      </c>
      <c r="BP382" s="8">
        <v>0</v>
      </c>
      <c r="BQ382" s="8">
        <v>0</v>
      </c>
      <c r="BR382" s="8">
        <v>0</v>
      </c>
      <c r="BS382" s="8">
        <v>0</v>
      </c>
      <c r="BT382" s="8">
        <v>0</v>
      </c>
      <c r="BU382" s="8">
        <v>0</v>
      </c>
      <c r="BV382" s="8">
        <v>0</v>
      </c>
      <c r="BW382" s="8">
        <v>0</v>
      </c>
      <c r="BX382" s="8">
        <v>0</v>
      </c>
      <c r="BY382" s="8">
        <v>0</v>
      </c>
      <c r="BZ382" s="8">
        <v>0</v>
      </c>
      <c r="CA382" s="8">
        <v>0</v>
      </c>
      <c r="CB382" s="8">
        <v>0</v>
      </c>
      <c r="CC382" s="8">
        <v>0</v>
      </c>
      <c r="CD382" s="8">
        <v>0</v>
      </c>
      <c r="CE382" s="8">
        <v>0</v>
      </c>
      <c r="CF382" t="s">
        <v>780</v>
      </c>
      <c r="CG382" t="s">
        <v>850</v>
      </c>
    </row>
    <row r="383" spans="1:83" ht="12.75">
      <c r="A383" s="7" t="s">
        <v>616</v>
      </c>
      <c r="B383" s="8" t="s">
        <v>617</v>
      </c>
      <c r="C383" s="8">
        <v>14.2</v>
      </c>
      <c r="D383" s="8">
        <v>14.2</v>
      </c>
      <c r="E383" s="8">
        <v>14.2</v>
      </c>
      <c r="F383" s="8">
        <v>14.2</v>
      </c>
      <c r="G383" s="64">
        <v>14.9</v>
      </c>
      <c r="H383" s="8">
        <v>14.9</v>
      </c>
      <c r="I383" s="8">
        <v>14.9</v>
      </c>
      <c r="J383" s="8">
        <v>14.9</v>
      </c>
      <c r="K383" s="8">
        <v>14.9</v>
      </c>
      <c r="L383" s="8">
        <v>14.9</v>
      </c>
      <c r="M383" s="8">
        <v>14.9</v>
      </c>
      <c r="N383" s="8">
        <v>14.9</v>
      </c>
      <c r="O383" s="8">
        <v>14.9</v>
      </c>
      <c r="P383" s="8">
        <v>14.9</v>
      </c>
      <c r="Q383" s="64">
        <v>14.5</v>
      </c>
      <c r="R383" s="8">
        <v>14.5</v>
      </c>
      <c r="S383" s="8">
        <v>14.5</v>
      </c>
      <c r="T383" s="8">
        <v>14.5</v>
      </c>
      <c r="U383" s="8">
        <v>14.5</v>
      </c>
      <c r="V383" s="8">
        <v>14.5</v>
      </c>
      <c r="W383" s="8">
        <v>14.5</v>
      </c>
      <c r="X383">
        <v>14.5</v>
      </c>
      <c r="Y383">
        <v>14.5</v>
      </c>
      <c r="Z383">
        <v>14.5</v>
      </c>
      <c r="AA383">
        <v>14.5</v>
      </c>
      <c r="AB383">
        <v>14.5</v>
      </c>
      <c r="AC383">
        <v>14.5</v>
      </c>
      <c r="AD383" s="77">
        <v>13.6</v>
      </c>
      <c r="AE383">
        <v>13.6</v>
      </c>
      <c r="AF383">
        <v>13.6</v>
      </c>
      <c r="AG383">
        <v>13.6</v>
      </c>
      <c r="AH383">
        <v>13.6</v>
      </c>
      <c r="AI383">
        <v>13.6</v>
      </c>
      <c r="AJ383">
        <v>13.6</v>
      </c>
      <c r="AK383">
        <v>13.6</v>
      </c>
      <c r="AL383">
        <v>13.6</v>
      </c>
      <c r="AM383">
        <v>13.6</v>
      </c>
      <c r="AN383">
        <v>13.6</v>
      </c>
      <c r="AO383">
        <v>13.6</v>
      </c>
      <c r="AP383">
        <v>13.6</v>
      </c>
      <c r="AQ383">
        <v>13.6</v>
      </c>
      <c r="AR383">
        <v>13.6</v>
      </c>
      <c r="AS383">
        <v>13.6</v>
      </c>
      <c r="AT383">
        <v>13.6</v>
      </c>
      <c r="AU383">
        <v>13.6</v>
      </c>
      <c r="AV383" s="77">
        <v>14.2</v>
      </c>
      <c r="AW383">
        <v>14.2</v>
      </c>
      <c r="AX383">
        <v>14.2</v>
      </c>
      <c r="AY383">
        <v>14.2</v>
      </c>
      <c r="AZ383">
        <v>14.2</v>
      </c>
      <c r="BA383">
        <v>14.2</v>
      </c>
      <c r="BB383">
        <v>14.2</v>
      </c>
      <c r="BC383">
        <v>14.2</v>
      </c>
      <c r="BD383">
        <v>14.2</v>
      </c>
      <c r="BE383">
        <v>14.2</v>
      </c>
      <c r="BF383">
        <v>14.2</v>
      </c>
      <c r="BG383">
        <v>14.2</v>
      </c>
      <c r="BH383" s="77">
        <v>14.6</v>
      </c>
      <c r="BI383">
        <v>14.6</v>
      </c>
      <c r="BJ383">
        <v>14.6</v>
      </c>
      <c r="BK383">
        <v>14.6</v>
      </c>
      <c r="BL383">
        <v>14.6</v>
      </c>
      <c r="BM383" s="77">
        <v>15.6</v>
      </c>
      <c r="BN383">
        <v>15.6</v>
      </c>
      <c r="BO383">
        <v>15.6</v>
      </c>
      <c r="BP383">
        <v>15.6</v>
      </c>
      <c r="BQ383">
        <v>15.6</v>
      </c>
      <c r="BR383">
        <v>15.6</v>
      </c>
      <c r="BS383">
        <v>15.6</v>
      </c>
      <c r="BT383" s="8">
        <v>14.6</v>
      </c>
      <c r="BU383">
        <v>14.6</v>
      </c>
      <c r="BV383">
        <v>14.6</v>
      </c>
      <c r="BW383">
        <v>14.6</v>
      </c>
      <c r="BX383">
        <v>14.6</v>
      </c>
      <c r="BY383">
        <v>14.6</v>
      </c>
      <c r="BZ383">
        <v>14.6</v>
      </c>
      <c r="CA383">
        <v>14.6</v>
      </c>
      <c r="CB383">
        <v>14.6</v>
      </c>
      <c r="CC383">
        <v>14.6</v>
      </c>
      <c r="CD383">
        <v>14.6</v>
      </c>
      <c r="CE383">
        <v>14.6</v>
      </c>
    </row>
    <row r="384" spans="1:83" ht="12.75">
      <c r="A384" s="7" t="s">
        <v>618</v>
      </c>
      <c r="B384" s="8" t="s">
        <v>619</v>
      </c>
      <c r="C384" s="8">
        <v>14.2</v>
      </c>
      <c r="D384" s="8">
        <v>14.2</v>
      </c>
      <c r="E384" s="8">
        <v>14.2</v>
      </c>
      <c r="F384" s="8">
        <v>14.2</v>
      </c>
      <c r="G384" s="64">
        <v>14.9</v>
      </c>
      <c r="H384" s="8">
        <v>14.9</v>
      </c>
      <c r="I384" s="8">
        <v>14.9</v>
      </c>
      <c r="J384" s="8">
        <v>14.9</v>
      </c>
      <c r="K384" s="8">
        <v>14.9</v>
      </c>
      <c r="L384" s="8">
        <v>14.9</v>
      </c>
      <c r="M384" s="8">
        <v>14.9</v>
      </c>
      <c r="N384" s="8">
        <v>14.9</v>
      </c>
      <c r="O384" s="8">
        <v>14.9</v>
      </c>
      <c r="P384" s="8">
        <v>14.9</v>
      </c>
      <c r="Q384" s="64">
        <v>14.5</v>
      </c>
      <c r="R384" s="8">
        <v>14.5</v>
      </c>
      <c r="S384" s="8">
        <v>14.5</v>
      </c>
      <c r="T384" s="8">
        <v>14.5</v>
      </c>
      <c r="U384" s="8">
        <v>14.5</v>
      </c>
      <c r="V384" s="8">
        <v>14.5</v>
      </c>
      <c r="W384" s="8">
        <v>14.5</v>
      </c>
      <c r="X384">
        <v>14.5</v>
      </c>
      <c r="Y384">
        <v>14.5</v>
      </c>
      <c r="Z384">
        <v>14.5</v>
      </c>
      <c r="AA384">
        <v>14.5</v>
      </c>
      <c r="AB384">
        <v>14.5</v>
      </c>
      <c r="AC384">
        <v>14.5</v>
      </c>
      <c r="AD384" s="77">
        <v>13.6</v>
      </c>
      <c r="AE384">
        <v>13.6</v>
      </c>
      <c r="AF384">
        <v>13.6</v>
      </c>
      <c r="AG384">
        <v>13.6</v>
      </c>
      <c r="AH384">
        <v>13.6</v>
      </c>
      <c r="AI384">
        <v>13.6</v>
      </c>
      <c r="AJ384">
        <v>13.6</v>
      </c>
      <c r="AK384">
        <v>13.6</v>
      </c>
      <c r="AL384">
        <v>13.6</v>
      </c>
      <c r="AM384">
        <v>13.6</v>
      </c>
      <c r="AN384">
        <v>13.6</v>
      </c>
      <c r="AO384">
        <v>13.6</v>
      </c>
      <c r="AP384">
        <v>13.6</v>
      </c>
      <c r="AQ384">
        <v>13.6</v>
      </c>
      <c r="AR384">
        <v>13.6</v>
      </c>
      <c r="AS384">
        <v>13.6</v>
      </c>
      <c r="AT384">
        <v>13.6</v>
      </c>
      <c r="AU384">
        <v>13.6</v>
      </c>
      <c r="AV384" s="77">
        <v>14.2</v>
      </c>
      <c r="AW384">
        <v>14.2</v>
      </c>
      <c r="AX384">
        <v>14.2</v>
      </c>
      <c r="AY384">
        <v>14.2</v>
      </c>
      <c r="AZ384">
        <v>14.2</v>
      </c>
      <c r="BA384">
        <v>14.2</v>
      </c>
      <c r="BB384">
        <v>14.2</v>
      </c>
      <c r="BC384">
        <v>14.2</v>
      </c>
      <c r="BD384">
        <v>14.2</v>
      </c>
      <c r="BE384">
        <v>14.2</v>
      </c>
      <c r="BF384">
        <v>14.2</v>
      </c>
      <c r="BG384">
        <v>14.2</v>
      </c>
      <c r="BH384" s="77">
        <v>14.6</v>
      </c>
      <c r="BI384">
        <v>14.6</v>
      </c>
      <c r="BJ384">
        <v>14.6</v>
      </c>
      <c r="BK384">
        <v>14.6</v>
      </c>
      <c r="BL384">
        <v>14.6</v>
      </c>
      <c r="BM384" s="77">
        <v>15.6</v>
      </c>
      <c r="BN384">
        <v>15.6</v>
      </c>
      <c r="BO384">
        <v>15.6</v>
      </c>
      <c r="BP384">
        <v>15.6</v>
      </c>
      <c r="BQ384">
        <v>15.6</v>
      </c>
      <c r="BR384">
        <v>15.6</v>
      </c>
      <c r="BS384">
        <v>15.6</v>
      </c>
      <c r="BT384" s="8">
        <v>14.6</v>
      </c>
      <c r="BU384">
        <v>14.6</v>
      </c>
      <c r="BV384">
        <v>14.6</v>
      </c>
      <c r="BW384">
        <v>14.6</v>
      </c>
      <c r="BX384">
        <v>14.6</v>
      </c>
      <c r="BY384">
        <v>14.6</v>
      </c>
      <c r="BZ384">
        <v>14.6</v>
      </c>
      <c r="CA384">
        <v>14.6</v>
      </c>
      <c r="CB384">
        <v>14.6</v>
      </c>
      <c r="CC384">
        <v>14.6</v>
      </c>
      <c r="CD384">
        <v>14.6</v>
      </c>
      <c r="CE384">
        <v>14.6</v>
      </c>
    </row>
    <row r="385" spans="1:83" ht="12.75">
      <c r="A385" s="7" t="s">
        <v>620</v>
      </c>
      <c r="B385" s="8" t="s">
        <v>621</v>
      </c>
      <c r="C385" s="8">
        <v>14.1</v>
      </c>
      <c r="D385" s="8">
        <v>14.1</v>
      </c>
      <c r="E385" s="8">
        <v>14.1</v>
      </c>
      <c r="F385" s="8">
        <v>14.1</v>
      </c>
      <c r="G385" s="8">
        <v>14.1</v>
      </c>
      <c r="H385" s="8">
        <v>14.1</v>
      </c>
      <c r="I385" s="8">
        <v>14.1</v>
      </c>
      <c r="J385" s="8">
        <v>14.1</v>
      </c>
      <c r="K385" s="8">
        <v>14.1</v>
      </c>
      <c r="L385" s="8">
        <v>14.1</v>
      </c>
      <c r="M385" s="8">
        <v>14.1</v>
      </c>
      <c r="N385" s="8">
        <v>14.1</v>
      </c>
      <c r="O385" s="8">
        <v>14.1</v>
      </c>
      <c r="P385" s="8">
        <v>14.1</v>
      </c>
      <c r="Q385" s="8">
        <v>14.1</v>
      </c>
      <c r="R385" s="8">
        <v>14.1</v>
      </c>
      <c r="S385" s="8">
        <v>14.1</v>
      </c>
      <c r="T385" s="8">
        <v>14.1</v>
      </c>
      <c r="U385" s="8">
        <v>14.1</v>
      </c>
      <c r="V385" s="8">
        <v>14.1</v>
      </c>
      <c r="W385" s="8">
        <v>14.1</v>
      </c>
      <c r="X385">
        <v>14.1</v>
      </c>
      <c r="Y385">
        <v>14.1</v>
      </c>
      <c r="Z385">
        <v>14.1</v>
      </c>
      <c r="AA385">
        <v>14.1</v>
      </c>
      <c r="AB385">
        <v>14.1</v>
      </c>
      <c r="AC385">
        <v>14.1</v>
      </c>
      <c r="AD385" s="82">
        <v>13.7</v>
      </c>
      <c r="AE385">
        <v>13.7</v>
      </c>
      <c r="AF385">
        <v>13.7</v>
      </c>
      <c r="AG385">
        <v>13.7</v>
      </c>
      <c r="AH385">
        <v>13.7</v>
      </c>
      <c r="AI385">
        <v>13.7</v>
      </c>
      <c r="AJ385">
        <v>13.7</v>
      </c>
      <c r="AK385">
        <v>13.7</v>
      </c>
      <c r="AL385">
        <v>13.7</v>
      </c>
      <c r="AM385">
        <v>13.7</v>
      </c>
      <c r="AN385">
        <v>13.7</v>
      </c>
      <c r="AO385">
        <v>13.7</v>
      </c>
      <c r="AP385">
        <v>13.7</v>
      </c>
      <c r="AQ385">
        <v>13.7</v>
      </c>
      <c r="AR385">
        <v>13.7</v>
      </c>
      <c r="AS385">
        <v>13.7</v>
      </c>
      <c r="AT385">
        <v>13.7</v>
      </c>
      <c r="AU385">
        <v>13.7</v>
      </c>
      <c r="AV385" s="77">
        <v>14.1</v>
      </c>
      <c r="AW385">
        <v>14.1</v>
      </c>
      <c r="AX385">
        <v>14.1</v>
      </c>
      <c r="AY385">
        <v>14.1</v>
      </c>
      <c r="AZ385">
        <v>14.1</v>
      </c>
      <c r="BA385">
        <v>14.1</v>
      </c>
      <c r="BB385">
        <v>14.1</v>
      </c>
      <c r="BC385">
        <v>14.1</v>
      </c>
      <c r="BD385">
        <v>14.1</v>
      </c>
      <c r="BE385">
        <v>14.1</v>
      </c>
      <c r="BF385">
        <v>14.1</v>
      </c>
      <c r="BG385">
        <v>14.1</v>
      </c>
      <c r="BH385">
        <v>14.1</v>
      </c>
      <c r="BI385" s="77">
        <v>14.5</v>
      </c>
      <c r="BJ385">
        <v>14.5</v>
      </c>
      <c r="BK385">
        <v>14.5</v>
      </c>
      <c r="BL385">
        <v>14.5</v>
      </c>
      <c r="BM385">
        <v>14.5</v>
      </c>
      <c r="BN385">
        <v>14.5</v>
      </c>
      <c r="BO385">
        <v>14.5</v>
      </c>
      <c r="BP385">
        <v>14.5</v>
      </c>
      <c r="BQ385">
        <v>14.5</v>
      </c>
      <c r="BR385">
        <v>14.5</v>
      </c>
      <c r="BS385">
        <v>14.5</v>
      </c>
      <c r="BT385" s="8">
        <v>14.6</v>
      </c>
      <c r="BU385">
        <v>14.6</v>
      </c>
      <c r="BV385">
        <v>14.6</v>
      </c>
      <c r="BW385">
        <v>14.6</v>
      </c>
      <c r="BX385">
        <v>14.6</v>
      </c>
      <c r="BY385">
        <v>14.6</v>
      </c>
      <c r="BZ385">
        <v>14.6</v>
      </c>
      <c r="CA385">
        <v>14.6</v>
      </c>
      <c r="CB385">
        <v>14.6</v>
      </c>
      <c r="CC385">
        <v>14.6</v>
      </c>
      <c r="CD385">
        <v>14.6</v>
      </c>
      <c r="CE385">
        <v>14.6</v>
      </c>
    </row>
    <row r="386" spans="1:83" ht="12.75">
      <c r="A386" s="7" t="s">
        <v>622</v>
      </c>
      <c r="B386" s="8" t="s">
        <v>623</v>
      </c>
      <c r="C386" s="8">
        <v>14.1</v>
      </c>
      <c r="D386" s="8">
        <v>14.1</v>
      </c>
      <c r="E386" s="8">
        <v>14.1</v>
      </c>
      <c r="F386" s="8">
        <v>14.1</v>
      </c>
      <c r="G386" s="8">
        <v>14.1</v>
      </c>
      <c r="H386" s="8">
        <v>14.1</v>
      </c>
      <c r="I386" s="8">
        <v>14.1</v>
      </c>
      <c r="J386" s="8">
        <v>14.1</v>
      </c>
      <c r="K386" s="8">
        <v>14.1</v>
      </c>
      <c r="L386" s="8">
        <v>14.1</v>
      </c>
      <c r="M386" s="8">
        <v>14.1</v>
      </c>
      <c r="N386" s="8">
        <v>14.1</v>
      </c>
      <c r="O386" s="8">
        <v>14.1</v>
      </c>
      <c r="P386" s="8">
        <v>14.1</v>
      </c>
      <c r="Q386" s="8">
        <v>14.1</v>
      </c>
      <c r="R386" s="8">
        <v>14.1</v>
      </c>
      <c r="S386" s="8">
        <v>14.1</v>
      </c>
      <c r="T386" s="8">
        <v>14.1</v>
      </c>
      <c r="U386" s="8">
        <v>14.1</v>
      </c>
      <c r="V386" s="8">
        <v>14.1</v>
      </c>
      <c r="W386" s="8">
        <v>14.1</v>
      </c>
      <c r="X386">
        <v>14.1</v>
      </c>
      <c r="Y386">
        <v>14.1</v>
      </c>
      <c r="Z386">
        <v>14.1</v>
      </c>
      <c r="AA386">
        <v>14.1</v>
      </c>
      <c r="AB386">
        <v>14.1</v>
      </c>
      <c r="AC386">
        <v>14.1</v>
      </c>
      <c r="AD386" s="82">
        <v>13.7</v>
      </c>
      <c r="AE386">
        <v>13.7</v>
      </c>
      <c r="AF386">
        <v>13.7</v>
      </c>
      <c r="AG386">
        <v>13.7</v>
      </c>
      <c r="AH386">
        <v>13.7</v>
      </c>
      <c r="AI386">
        <v>13.7</v>
      </c>
      <c r="AJ386">
        <v>13.7</v>
      </c>
      <c r="AK386">
        <v>13.7</v>
      </c>
      <c r="AL386">
        <v>13.7</v>
      </c>
      <c r="AM386">
        <v>13.7</v>
      </c>
      <c r="AN386">
        <v>13.7</v>
      </c>
      <c r="AO386">
        <v>13.7</v>
      </c>
      <c r="AP386">
        <v>13.7</v>
      </c>
      <c r="AQ386">
        <v>13.7</v>
      </c>
      <c r="AR386">
        <v>13.7</v>
      </c>
      <c r="AS386">
        <v>13.7</v>
      </c>
      <c r="AT386">
        <v>13.7</v>
      </c>
      <c r="AU386">
        <v>13.7</v>
      </c>
      <c r="AV386" s="77">
        <v>14.1</v>
      </c>
      <c r="AW386">
        <v>14.1</v>
      </c>
      <c r="AX386">
        <v>14.1</v>
      </c>
      <c r="AY386">
        <v>14.1</v>
      </c>
      <c r="AZ386">
        <v>14.1</v>
      </c>
      <c r="BA386">
        <v>14.1</v>
      </c>
      <c r="BB386">
        <v>14.1</v>
      </c>
      <c r="BC386">
        <v>14.1</v>
      </c>
      <c r="BD386">
        <v>14.1</v>
      </c>
      <c r="BE386">
        <v>14.1</v>
      </c>
      <c r="BF386">
        <v>14.1</v>
      </c>
      <c r="BG386">
        <v>14.1</v>
      </c>
      <c r="BH386">
        <v>14.1</v>
      </c>
      <c r="BI386" s="77">
        <v>14.5</v>
      </c>
      <c r="BJ386">
        <v>14.5</v>
      </c>
      <c r="BK386">
        <v>14.5</v>
      </c>
      <c r="BL386">
        <v>14.5</v>
      </c>
      <c r="BM386">
        <v>14.5</v>
      </c>
      <c r="BN386">
        <v>14.5</v>
      </c>
      <c r="BO386">
        <v>14.5</v>
      </c>
      <c r="BP386">
        <v>14.5</v>
      </c>
      <c r="BQ386">
        <v>14.5</v>
      </c>
      <c r="BR386">
        <v>14.5</v>
      </c>
      <c r="BS386">
        <v>14.5</v>
      </c>
      <c r="BT386" s="8">
        <v>14.6</v>
      </c>
      <c r="BU386">
        <v>14.6</v>
      </c>
      <c r="BV386">
        <v>14.6</v>
      </c>
      <c r="BW386">
        <v>14.6</v>
      </c>
      <c r="BX386">
        <v>14.6</v>
      </c>
      <c r="BY386">
        <v>14.6</v>
      </c>
      <c r="BZ386">
        <v>14.6</v>
      </c>
      <c r="CA386">
        <v>14.6</v>
      </c>
      <c r="CB386">
        <v>14.6</v>
      </c>
      <c r="CC386">
        <v>14.6</v>
      </c>
      <c r="CD386">
        <v>14.6</v>
      </c>
      <c r="CE386">
        <v>14.6</v>
      </c>
    </row>
    <row r="387" spans="1:83" ht="12.75">
      <c r="A387" s="7" t="s">
        <v>625</v>
      </c>
      <c r="B387" s="8" t="s">
        <v>626</v>
      </c>
      <c r="C387" s="8">
        <v>14.5</v>
      </c>
      <c r="D387" s="8">
        <v>14.5</v>
      </c>
      <c r="E387" s="8">
        <v>14.5</v>
      </c>
      <c r="F387" s="8">
        <v>14.5</v>
      </c>
      <c r="G387" s="8">
        <v>14.5</v>
      </c>
      <c r="H387" s="8">
        <v>14.5</v>
      </c>
      <c r="I387" s="64">
        <v>14.9</v>
      </c>
      <c r="J387" s="8">
        <v>14.9</v>
      </c>
      <c r="K387" s="8">
        <v>14.9</v>
      </c>
      <c r="L387" s="8">
        <v>14.9</v>
      </c>
      <c r="M387" s="8">
        <v>14.9</v>
      </c>
      <c r="N387" s="8">
        <v>14.9</v>
      </c>
      <c r="O387" s="8">
        <v>14.9</v>
      </c>
      <c r="P387" s="8">
        <v>14.9</v>
      </c>
      <c r="Q387" s="8">
        <v>14.9</v>
      </c>
      <c r="R387" s="8">
        <v>14.9</v>
      </c>
      <c r="S387" s="8">
        <v>14.9</v>
      </c>
      <c r="T387" s="8">
        <v>14.9</v>
      </c>
      <c r="U387" s="8">
        <v>14.9</v>
      </c>
      <c r="V387" s="8">
        <v>14.9</v>
      </c>
      <c r="W387" s="8">
        <v>14.9</v>
      </c>
      <c r="X387" s="66">
        <v>14.6</v>
      </c>
      <c r="Y387">
        <v>14.6</v>
      </c>
      <c r="Z387">
        <v>14.6</v>
      </c>
      <c r="AA387">
        <v>14.6</v>
      </c>
      <c r="AB387">
        <v>14.6</v>
      </c>
      <c r="AC387">
        <v>14.6</v>
      </c>
      <c r="AD387" s="77">
        <v>13.7</v>
      </c>
      <c r="AE387">
        <v>13.7</v>
      </c>
      <c r="AF387">
        <v>13.7</v>
      </c>
      <c r="AG387">
        <v>13.7</v>
      </c>
      <c r="AH387">
        <v>13.7</v>
      </c>
      <c r="AI387">
        <v>13.7</v>
      </c>
      <c r="AJ387">
        <v>13.7</v>
      </c>
      <c r="AK387">
        <v>13.7</v>
      </c>
      <c r="AL387">
        <v>13.7</v>
      </c>
      <c r="AM387">
        <v>13.7</v>
      </c>
      <c r="AN387">
        <v>13.7</v>
      </c>
      <c r="AO387">
        <v>13.7</v>
      </c>
      <c r="AP387">
        <v>13.7</v>
      </c>
      <c r="AQ387">
        <v>13.7</v>
      </c>
      <c r="AR387">
        <v>13.7</v>
      </c>
      <c r="AS387">
        <v>13.7</v>
      </c>
      <c r="AT387">
        <v>13.7</v>
      </c>
      <c r="AU387">
        <v>13.7</v>
      </c>
      <c r="AV387" s="77">
        <v>14.6</v>
      </c>
      <c r="AW387">
        <v>14.6</v>
      </c>
      <c r="AX387">
        <v>14.6</v>
      </c>
      <c r="AY387">
        <v>14.6</v>
      </c>
      <c r="AZ387">
        <v>14.6</v>
      </c>
      <c r="BA387">
        <v>14.6</v>
      </c>
      <c r="BB387">
        <v>14.6</v>
      </c>
      <c r="BC387">
        <v>14.6</v>
      </c>
      <c r="BD387">
        <v>14.6</v>
      </c>
      <c r="BE387">
        <v>14.6</v>
      </c>
      <c r="BF387">
        <v>14.6</v>
      </c>
      <c r="BG387">
        <v>14.6</v>
      </c>
      <c r="BH387">
        <v>14.6</v>
      </c>
      <c r="BI387">
        <v>14.6</v>
      </c>
      <c r="BJ387">
        <v>14.6</v>
      </c>
      <c r="BK387">
        <v>14.6</v>
      </c>
      <c r="BL387">
        <v>14.6</v>
      </c>
      <c r="BM387">
        <v>14.6</v>
      </c>
      <c r="BN387">
        <v>14.6</v>
      </c>
      <c r="BO387">
        <v>14.6</v>
      </c>
      <c r="BP387">
        <v>14.6</v>
      </c>
      <c r="BQ387">
        <v>14.6</v>
      </c>
      <c r="BR387">
        <v>14.6</v>
      </c>
      <c r="BS387">
        <v>14.6</v>
      </c>
      <c r="BT387" s="8">
        <v>14.6</v>
      </c>
      <c r="BU387">
        <v>14.6</v>
      </c>
      <c r="BV387">
        <v>14.6</v>
      </c>
      <c r="BW387">
        <v>14.6</v>
      </c>
      <c r="BX387">
        <v>14.6</v>
      </c>
      <c r="BY387">
        <v>14.6</v>
      </c>
      <c r="BZ387">
        <v>14.6</v>
      </c>
      <c r="CA387">
        <v>14.6</v>
      </c>
      <c r="CB387">
        <v>14.6</v>
      </c>
      <c r="CC387">
        <v>14.6</v>
      </c>
      <c r="CD387">
        <v>14.6</v>
      </c>
      <c r="CE387">
        <v>14.6</v>
      </c>
    </row>
    <row r="388" spans="1:83" ht="12.75">
      <c r="A388" s="7" t="s">
        <v>627</v>
      </c>
      <c r="B388" s="8" t="s">
        <v>628</v>
      </c>
      <c r="C388" s="8">
        <v>14.5</v>
      </c>
      <c r="D388" s="8">
        <v>14.5</v>
      </c>
      <c r="E388" s="8">
        <v>14.5</v>
      </c>
      <c r="F388" s="8">
        <v>14.5</v>
      </c>
      <c r="G388" s="8">
        <v>14.5</v>
      </c>
      <c r="H388" s="8">
        <v>14.5</v>
      </c>
      <c r="I388" s="64">
        <v>14.9</v>
      </c>
      <c r="J388" s="8">
        <v>14.9</v>
      </c>
      <c r="K388" s="8">
        <v>14.9</v>
      </c>
      <c r="L388" s="8">
        <v>14.9</v>
      </c>
      <c r="M388" s="8">
        <v>14.9</v>
      </c>
      <c r="N388" s="8">
        <v>14.9</v>
      </c>
      <c r="O388" s="8">
        <v>14.9</v>
      </c>
      <c r="P388" s="8">
        <v>14.9</v>
      </c>
      <c r="Q388" s="8">
        <v>14.9</v>
      </c>
      <c r="R388" s="8">
        <v>14.9</v>
      </c>
      <c r="S388" s="8">
        <v>14.9</v>
      </c>
      <c r="T388" s="8">
        <v>14.9</v>
      </c>
      <c r="U388" s="8">
        <v>14.9</v>
      </c>
      <c r="V388" s="8">
        <v>14.9</v>
      </c>
      <c r="W388" s="8">
        <v>14.9</v>
      </c>
      <c r="X388" s="66">
        <v>14.6</v>
      </c>
      <c r="Y388">
        <v>14.6</v>
      </c>
      <c r="Z388">
        <v>14.6</v>
      </c>
      <c r="AA388">
        <v>14.6</v>
      </c>
      <c r="AB388">
        <v>14.6</v>
      </c>
      <c r="AC388">
        <v>14.6</v>
      </c>
      <c r="AD388" s="77">
        <v>13.7</v>
      </c>
      <c r="AE388">
        <v>13.7</v>
      </c>
      <c r="AF388">
        <v>13.7</v>
      </c>
      <c r="AG388">
        <v>13.7</v>
      </c>
      <c r="AH388">
        <v>13.7</v>
      </c>
      <c r="AI388">
        <v>13.7</v>
      </c>
      <c r="AJ388">
        <v>13.7</v>
      </c>
      <c r="AK388">
        <v>13.7</v>
      </c>
      <c r="AL388">
        <v>13.7</v>
      </c>
      <c r="AM388">
        <v>13.7</v>
      </c>
      <c r="AN388">
        <v>13.7</v>
      </c>
      <c r="AO388">
        <v>13.7</v>
      </c>
      <c r="AP388">
        <v>13.7</v>
      </c>
      <c r="AQ388">
        <v>13.7</v>
      </c>
      <c r="AR388">
        <v>13.7</v>
      </c>
      <c r="AS388">
        <v>13.7</v>
      </c>
      <c r="AT388">
        <v>13.7</v>
      </c>
      <c r="AU388">
        <v>13.7</v>
      </c>
      <c r="AV388" s="77">
        <v>14.6</v>
      </c>
      <c r="AW388">
        <v>14.6</v>
      </c>
      <c r="AX388">
        <v>14.6</v>
      </c>
      <c r="AY388">
        <v>14.6</v>
      </c>
      <c r="AZ388">
        <v>14.6</v>
      </c>
      <c r="BA388">
        <v>14.6</v>
      </c>
      <c r="BB388">
        <v>14.6</v>
      </c>
      <c r="BC388">
        <v>14.6</v>
      </c>
      <c r="BD388">
        <v>14.6</v>
      </c>
      <c r="BE388">
        <v>14.6</v>
      </c>
      <c r="BF388">
        <v>14.6</v>
      </c>
      <c r="BG388">
        <v>14.6</v>
      </c>
      <c r="BH388">
        <v>14.6</v>
      </c>
      <c r="BI388">
        <v>14.6</v>
      </c>
      <c r="BJ388">
        <v>14.6</v>
      </c>
      <c r="BK388">
        <v>14.6</v>
      </c>
      <c r="BL388">
        <v>14.6</v>
      </c>
      <c r="BM388">
        <v>14.6</v>
      </c>
      <c r="BN388">
        <v>14.6</v>
      </c>
      <c r="BO388">
        <v>14.6</v>
      </c>
      <c r="BP388">
        <v>14.6</v>
      </c>
      <c r="BQ388">
        <v>14.6</v>
      </c>
      <c r="BR388">
        <v>14.6</v>
      </c>
      <c r="BS388">
        <v>14.6</v>
      </c>
      <c r="BT388" s="8">
        <v>14.6</v>
      </c>
      <c r="BU388">
        <v>14.6</v>
      </c>
      <c r="BV388">
        <v>14.6</v>
      </c>
      <c r="BW388">
        <v>14.6</v>
      </c>
      <c r="BX388">
        <v>14.6</v>
      </c>
      <c r="BY388">
        <v>14.6</v>
      </c>
      <c r="BZ388">
        <v>14.6</v>
      </c>
      <c r="CA388">
        <v>14.6</v>
      </c>
      <c r="CB388">
        <v>14.6</v>
      </c>
      <c r="CC388">
        <v>14.6</v>
      </c>
      <c r="CD388">
        <v>14.6</v>
      </c>
      <c r="CE388">
        <v>14.6</v>
      </c>
    </row>
    <row r="389" spans="1:83" ht="12.75">
      <c r="A389" s="7" t="s">
        <v>629</v>
      </c>
      <c r="B389" s="8" t="s">
        <v>630</v>
      </c>
      <c r="C389" s="8">
        <v>13.8</v>
      </c>
      <c r="D389" s="8">
        <v>13.8</v>
      </c>
      <c r="E389" s="8">
        <v>13.8</v>
      </c>
      <c r="F389" s="8">
        <v>13.8</v>
      </c>
      <c r="G389" s="8">
        <v>13.8</v>
      </c>
      <c r="H389" s="8">
        <v>13.8</v>
      </c>
      <c r="I389" s="8">
        <v>13.8</v>
      </c>
      <c r="J389" s="8">
        <v>13.8</v>
      </c>
      <c r="K389" s="8">
        <v>13.8</v>
      </c>
      <c r="L389" s="8">
        <v>13.8</v>
      </c>
      <c r="M389" s="8">
        <v>13.8</v>
      </c>
      <c r="N389" s="8">
        <v>13.8</v>
      </c>
      <c r="O389" s="8">
        <v>13.8</v>
      </c>
      <c r="P389" s="8">
        <v>13.8</v>
      </c>
      <c r="Q389" s="8">
        <v>13.8</v>
      </c>
      <c r="R389" s="8">
        <v>13.8</v>
      </c>
      <c r="S389" s="8">
        <v>13.8</v>
      </c>
      <c r="T389" s="8">
        <v>13.8</v>
      </c>
      <c r="U389" s="8">
        <v>13.8</v>
      </c>
      <c r="V389" s="8">
        <v>13.8</v>
      </c>
      <c r="W389" s="8">
        <v>13.8</v>
      </c>
      <c r="X389">
        <v>13.8</v>
      </c>
      <c r="Y389">
        <v>13.8</v>
      </c>
      <c r="Z389">
        <v>13.8</v>
      </c>
      <c r="AA389">
        <v>13.8</v>
      </c>
      <c r="AB389">
        <v>13.8</v>
      </c>
      <c r="AC389">
        <v>13.8</v>
      </c>
      <c r="AD389" s="77">
        <v>12.9</v>
      </c>
      <c r="AE389">
        <v>12.9</v>
      </c>
      <c r="AF389">
        <v>12.9</v>
      </c>
      <c r="AG389">
        <v>12.9</v>
      </c>
      <c r="AH389">
        <v>12.9</v>
      </c>
      <c r="AI389">
        <v>12.9</v>
      </c>
      <c r="AJ389">
        <v>12.9</v>
      </c>
      <c r="AK389">
        <v>12.9</v>
      </c>
      <c r="AL389">
        <v>12.9</v>
      </c>
      <c r="AM389">
        <v>12.9</v>
      </c>
      <c r="AN389">
        <v>12.9</v>
      </c>
      <c r="AO389">
        <v>12.9</v>
      </c>
      <c r="AP389">
        <v>12.9</v>
      </c>
      <c r="AQ389">
        <v>12.9</v>
      </c>
      <c r="AR389">
        <v>12.9</v>
      </c>
      <c r="AS389">
        <v>12.9</v>
      </c>
      <c r="AT389">
        <v>12.9</v>
      </c>
      <c r="AU389">
        <v>12.9</v>
      </c>
      <c r="AV389" s="77">
        <v>13.3</v>
      </c>
      <c r="AW389">
        <v>13.3</v>
      </c>
      <c r="AX389">
        <v>13.3</v>
      </c>
      <c r="AY389">
        <v>13.3</v>
      </c>
      <c r="AZ389">
        <v>13.3</v>
      </c>
      <c r="BA389">
        <v>13.3</v>
      </c>
      <c r="BB389">
        <v>13.3</v>
      </c>
      <c r="BC389">
        <v>13.3</v>
      </c>
      <c r="BD389">
        <v>13.3</v>
      </c>
      <c r="BE389">
        <v>13.3</v>
      </c>
      <c r="BF389">
        <v>13.3</v>
      </c>
      <c r="BG389">
        <v>13.3</v>
      </c>
      <c r="BH389" s="77">
        <v>13.8</v>
      </c>
      <c r="BI389">
        <v>13.8</v>
      </c>
      <c r="BJ389">
        <v>13.8</v>
      </c>
      <c r="BK389">
        <v>13.8</v>
      </c>
      <c r="BL389">
        <v>13.8</v>
      </c>
      <c r="BM389">
        <v>13.8</v>
      </c>
      <c r="BN389">
        <v>13.8</v>
      </c>
      <c r="BO389">
        <v>13.8</v>
      </c>
      <c r="BP389">
        <v>13.8</v>
      </c>
      <c r="BQ389" s="77">
        <v>14.6</v>
      </c>
      <c r="BR389">
        <v>14.6</v>
      </c>
      <c r="BS389">
        <v>14.6</v>
      </c>
      <c r="BT389" s="8">
        <v>14.6</v>
      </c>
      <c r="BU389">
        <v>14.6</v>
      </c>
      <c r="BV389">
        <v>14.6</v>
      </c>
      <c r="BW389">
        <v>14.6</v>
      </c>
      <c r="BX389">
        <v>14.6</v>
      </c>
      <c r="BY389">
        <v>14.6</v>
      </c>
      <c r="BZ389">
        <v>14.6</v>
      </c>
      <c r="CA389">
        <v>14.6</v>
      </c>
      <c r="CB389">
        <v>14.6</v>
      </c>
      <c r="CC389">
        <v>14.6</v>
      </c>
      <c r="CD389">
        <v>14.6</v>
      </c>
      <c r="CE389">
        <v>14.6</v>
      </c>
    </row>
    <row r="390" spans="1:83" ht="12.75">
      <c r="A390" s="7" t="s">
        <v>631</v>
      </c>
      <c r="B390" s="8" t="s">
        <v>632</v>
      </c>
      <c r="C390" s="8">
        <v>13.8</v>
      </c>
      <c r="D390" s="8">
        <v>13.8</v>
      </c>
      <c r="E390" s="8">
        <v>13.8</v>
      </c>
      <c r="F390" s="8">
        <v>13.8</v>
      </c>
      <c r="G390" s="8">
        <v>13.8</v>
      </c>
      <c r="H390" s="8">
        <v>13.8</v>
      </c>
      <c r="I390" s="8">
        <v>13.8</v>
      </c>
      <c r="J390" s="8">
        <v>13.8</v>
      </c>
      <c r="K390" s="8">
        <v>13.8</v>
      </c>
      <c r="L390" s="8">
        <v>13.8</v>
      </c>
      <c r="M390" s="8">
        <v>13.8</v>
      </c>
      <c r="N390" s="8">
        <v>13.8</v>
      </c>
      <c r="O390" s="8">
        <v>13.8</v>
      </c>
      <c r="P390" s="8">
        <v>13.8</v>
      </c>
      <c r="Q390" s="8">
        <v>13.8</v>
      </c>
      <c r="R390" s="8">
        <v>13.8</v>
      </c>
      <c r="S390" s="8">
        <v>13.8</v>
      </c>
      <c r="T390" s="8">
        <v>13.8</v>
      </c>
      <c r="U390" s="8">
        <v>13.8</v>
      </c>
      <c r="V390" s="8">
        <v>13.8</v>
      </c>
      <c r="W390" s="8">
        <v>13.8</v>
      </c>
      <c r="X390">
        <v>13.8</v>
      </c>
      <c r="Y390">
        <v>13.8</v>
      </c>
      <c r="Z390">
        <v>13.8</v>
      </c>
      <c r="AA390">
        <v>13.8</v>
      </c>
      <c r="AB390">
        <v>13.8</v>
      </c>
      <c r="AC390">
        <v>13.8</v>
      </c>
      <c r="AD390" s="77">
        <v>12.9</v>
      </c>
      <c r="AE390">
        <v>12.9</v>
      </c>
      <c r="AF390">
        <v>12.9</v>
      </c>
      <c r="AG390">
        <v>12.9</v>
      </c>
      <c r="AH390">
        <v>12.9</v>
      </c>
      <c r="AI390">
        <v>12.9</v>
      </c>
      <c r="AJ390">
        <v>12.9</v>
      </c>
      <c r="AK390">
        <v>12.9</v>
      </c>
      <c r="AL390">
        <v>12.9</v>
      </c>
      <c r="AM390">
        <v>12.9</v>
      </c>
      <c r="AN390">
        <v>12.9</v>
      </c>
      <c r="AO390">
        <v>12.9</v>
      </c>
      <c r="AP390">
        <v>12.9</v>
      </c>
      <c r="AQ390">
        <v>12.9</v>
      </c>
      <c r="AR390">
        <v>12.9</v>
      </c>
      <c r="AS390">
        <v>12.9</v>
      </c>
      <c r="AT390">
        <v>12.9</v>
      </c>
      <c r="AU390">
        <v>12.9</v>
      </c>
      <c r="AV390" s="77">
        <v>13.3</v>
      </c>
      <c r="AW390">
        <v>13.3</v>
      </c>
      <c r="AX390">
        <v>13.3</v>
      </c>
      <c r="AY390">
        <v>13.3</v>
      </c>
      <c r="AZ390">
        <v>13.3</v>
      </c>
      <c r="BA390">
        <v>13.3</v>
      </c>
      <c r="BB390">
        <v>13.3</v>
      </c>
      <c r="BC390">
        <v>13.3</v>
      </c>
      <c r="BD390">
        <v>13.3</v>
      </c>
      <c r="BE390">
        <v>13.3</v>
      </c>
      <c r="BF390">
        <v>13.3</v>
      </c>
      <c r="BG390">
        <v>13.3</v>
      </c>
      <c r="BH390" s="77">
        <v>13.8</v>
      </c>
      <c r="BI390">
        <v>13.8</v>
      </c>
      <c r="BJ390">
        <v>13.8</v>
      </c>
      <c r="BK390">
        <v>13.8</v>
      </c>
      <c r="BL390">
        <v>13.8</v>
      </c>
      <c r="BM390">
        <v>13.8</v>
      </c>
      <c r="BN390">
        <v>13.8</v>
      </c>
      <c r="BO390">
        <v>13.8</v>
      </c>
      <c r="BP390">
        <v>13.8</v>
      </c>
      <c r="BQ390" s="77">
        <v>14.6</v>
      </c>
      <c r="BR390">
        <v>14.6</v>
      </c>
      <c r="BS390">
        <v>14.6</v>
      </c>
      <c r="BT390" s="8">
        <v>14.6</v>
      </c>
      <c r="BU390">
        <v>14.6</v>
      </c>
      <c r="BV390">
        <v>14.6</v>
      </c>
      <c r="BW390">
        <v>14.6</v>
      </c>
      <c r="BX390">
        <v>14.6</v>
      </c>
      <c r="BY390">
        <v>14.6</v>
      </c>
      <c r="BZ390">
        <v>14.6</v>
      </c>
      <c r="CA390">
        <v>14.6</v>
      </c>
      <c r="CB390">
        <v>14.6</v>
      </c>
      <c r="CC390">
        <v>14.6</v>
      </c>
      <c r="CD390">
        <v>14.6</v>
      </c>
      <c r="CE390">
        <v>14.6</v>
      </c>
    </row>
    <row r="391" spans="1:83" ht="12.75">
      <c r="A391" s="7" t="s">
        <v>633</v>
      </c>
      <c r="B391" s="8" t="s">
        <v>634</v>
      </c>
      <c r="C391" s="8">
        <v>15.3</v>
      </c>
      <c r="D391" s="8">
        <v>15.3</v>
      </c>
      <c r="E391" s="8">
        <v>15.3</v>
      </c>
      <c r="F391" s="8">
        <v>15.3</v>
      </c>
      <c r="G391" s="8">
        <v>15.3</v>
      </c>
      <c r="H391" s="8">
        <v>15.3</v>
      </c>
      <c r="I391" s="8">
        <v>15.3</v>
      </c>
      <c r="J391" s="8">
        <v>15.3</v>
      </c>
      <c r="K391" s="8">
        <v>15.3</v>
      </c>
      <c r="L391" s="8">
        <v>15.3</v>
      </c>
      <c r="M391" s="8">
        <v>15.3</v>
      </c>
      <c r="N391" s="8">
        <v>15.3</v>
      </c>
      <c r="O391" s="64">
        <v>14.9</v>
      </c>
      <c r="P391" s="8">
        <v>14.9</v>
      </c>
      <c r="Q391" s="8">
        <v>14.9</v>
      </c>
      <c r="R391" s="8">
        <v>14.9</v>
      </c>
      <c r="S391" s="8">
        <v>14.9</v>
      </c>
      <c r="T391" s="8">
        <v>14.9</v>
      </c>
      <c r="U391" s="8">
        <v>14.9</v>
      </c>
      <c r="V391" s="8">
        <v>14.9</v>
      </c>
      <c r="W391" s="8">
        <v>14.9</v>
      </c>
      <c r="X391">
        <v>14.9</v>
      </c>
      <c r="Y391">
        <v>14.9</v>
      </c>
      <c r="Z391">
        <v>14.9</v>
      </c>
      <c r="AA391">
        <v>14.9</v>
      </c>
      <c r="AB391">
        <v>14.9</v>
      </c>
      <c r="AC391">
        <v>14.9</v>
      </c>
      <c r="AD391" s="81">
        <v>13.8</v>
      </c>
      <c r="AE391">
        <v>13.8</v>
      </c>
      <c r="AF391">
        <v>13.8</v>
      </c>
      <c r="AG391">
        <v>13.8</v>
      </c>
      <c r="AH391">
        <v>13.8</v>
      </c>
      <c r="AI391">
        <v>13.8</v>
      </c>
      <c r="AJ391">
        <v>13.8</v>
      </c>
      <c r="AK391">
        <v>13.8</v>
      </c>
      <c r="AL391">
        <v>13.8</v>
      </c>
      <c r="AM391">
        <v>13.8</v>
      </c>
      <c r="AN391">
        <v>13.8</v>
      </c>
      <c r="AO391">
        <v>13.8</v>
      </c>
      <c r="AP391">
        <v>13.8</v>
      </c>
      <c r="AQ391">
        <v>13.8</v>
      </c>
      <c r="AR391">
        <v>13.8</v>
      </c>
      <c r="AS391">
        <v>13.8</v>
      </c>
      <c r="AT391">
        <v>13.8</v>
      </c>
      <c r="AU391">
        <v>13.8</v>
      </c>
      <c r="AV391" s="77">
        <v>14.5</v>
      </c>
      <c r="AW391">
        <v>14.5</v>
      </c>
      <c r="AX391">
        <v>14.5</v>
      </c>
      <c r="AY391">
        <v>14.5</v>
      </c>
      <c r="AZ391">
        <v>14.5</v>
      </c>
      <c r="BA391">
        <v>14.5</v>
      </c>
      <c r="BB391">
        <v>14.5</v>
      </c>
      <c r="BC391">
        <v>14.5</v>
      </c>
      <c r="BD391">
        <v>14.5</v>
      </c>
      <c r="BE391">
        <v>14.5</v>
      </c>
      <c r="BF391">
        <v>14.5</v>
      </c>
      <c r="BG391">
        <v>14.5</v>
      </c>
      <c r="BH391">
        <v>14.5</v>
      </c>
      <c r="BI391">
        <v>14.5</v>
      </c>
      <c r="BJ391">
        <v>14.5</v>
      </c>
      <c r="BK391">
        <v>14.5</v>
      </c>
      <c r="BL391">
        <v>14.5</v>
      </c>
      <c r="BM391">
        <v>14.5</v>
      </c>
      <c r="BN391">
        <v>14.5</v>
      </c>
      <c r="BO391">
        <v>14.5</v>
      </c>
      <c r="BP391">
        <v>14.5</v>
      </c>
      <c r="BQ391">
        <v>14.5</v>
      </c>
      <c r="BR391">
        <v>14.5</v>
      </c>
      <c r="BS391">
        <v>14.5</v>
      </c>
      <c r="BT391" s="8">
        <v>14.6</v>
      </c>
      <c r="BU391">
        <v>14.6</v>
      </c>
      <c r="BV391">
        <v>14.6</v>
      </c>
      <c r="BW391">
        <v>14.6</v>
      </c>
      <c r="BX391">
        <v>14.6</v>
      </c>
      <c r="BY391">
        <v>14.6</v>
      </c>
      <c r="BZ391">
        <v>14.6</v>
      </c>
      <c r="CA391">
        <v>14.6</v>
      </c>
      <c r="CB391">
        <v>14.6</v>
      </c>
      <c r="CC391">
        <v>14.6</v>
      </c>
      <c r="CD391">
        <v>14.6</v>
      </c>
      <c r="CE391">
        <v>14.6</v>
      </c>
    </row>
    <row r="392" spans="1:83" ht="12.75">
      <c r="A392" s="7" t="s">
        <v>635</v>
      </c>
      <c r="B392" s="8" t="s">
        <v>636</v>
      </c>
      <c r="C392" s="8">
        <v>15.3</v>
      </c>
      <c r="D392" s="8">
        <v>15.3</v>
      </c>
      <c r="E392" s="8">
        <v>15.3</v>
      </c>
      <c r="F392" s="8">
        <v>15.3</v>
      </c>
      <c r="G392" s="8">
        <v>15.3</v>
      </c>
      <c r="H392" s="8">
        <v>15.3</v>
      </c>
      <c r="I392" s="8">
        <v>15.3</v>
      </c>
      <c r="J392" s="8">
        <v>15.3</v>
      </c>
      <c r="K392" s="8">
        <v>15.3</v>
      </c>
      <c r="L392" s="8">
        <v>15.3</v>
      </c>
      <c r="M392" s="8">
        <v>15.3</v>
      </c>
      <c r="N392" s="8">
        <v>15.3</v>
      </c>
      <c r="O392" s="64">
        <v>14.9</v>
      </c>
      <c r="P392" s="8">
        <v>14.9</v>
      </c>
      <c r="Q392" s="8">
        <v>14.9</v>
      </c>
      <c r="R392" s="8">
        <v>14.9</v>
      </c>
      <c r="S392" s="8">
        <v>14.9</v>
      </c>
      <c r="T392" s="8">
        <v>14.9</v>
      </c>
      <c r="U392" s="8">
        <v>14.9</v>
      </c>
      <c r="V392" s="8">
        <v>14.9</v>
      </c>
      <c r="W392" s="8">
        <v>14.9</v>
      </c>
      <c r="X392">
        <v>14.9</v>
      </c>
      <c r="Y392">
        <v>14.9</v>
      </c>
      <c r="Z392">
        <v>14.9</v>
      </c>
      <c r="AA392">
        <v>14.9</v>
      </c>
      <c r="AB392">
        <v>14.9</v>
      </c>
      <c r="AC392">
        <v>14.9</v>
      </c>
      <c r="AD392" s="81">
        <v>13.8</v>
      </c>
      <c r="AE392">
        <v>13.8</v>
      </c>
      <c r="AF392">
        <v>13.8</v>
      </c>
      <c r="AG392">
        <v>13.8</v>
      </c>
      <c r="AH392">
        <v>13.8</v>
      </c>
      <c r="AI392">
        <v>13.8</v>
      </c>
      <c r="AJ392">
        <v>13.8</v>
      </c>
      <c r="AK392">
        <v>13.8</v>
      </c>
      <c r="AL392">
        <v>13.8</v>
      </c>
      <c r="AM392">
        <v>13.8</v>
      </c>
      <c r="AN392">
        <v>13.8</v>
      </c>
      <c r="AO392">
        <v>13.8</v>
      </c>
      <c r="AP392">
        <v>13.8</v>
      </c>
      <c r="AQ392">
        <v>13.8</v>
      </c>
      <c r="AR392">
        <v>13.8</v>
      </c>
      <c r="AS392">
        <v>13.8</v>
      </c>
      <c r="AT392">
        <v>13.8</v>
      </c>
      <c r="AU392">
        <v>13.8</v>
      </c>
      <c r="AV392" s="77">
        <v>14.5</v>
      </c>
      <c r="AW392">
        <v>14.5</v>
      </c>
      <c r="AX392">
        <v>14.5</v>
      </c>
      <c r="AY392">
        <v>14.5</v>
      </c>
      <c r="AZ392">
        <v>14.5</v>
      </c>
      <c r="BA392">
        <v>14.5</v>
      </c>
      <c r="BB392">
        <v>14.5</v>
      </c>
      <c r="BC392">
        <v>14.5</v>
      </c>
      <c r="BD392">
        <v>14.5</v>
      </c>
      <c r="BE392">
        <v>14.5</v>
      </c>
      <c r="BF392">
        <v>14.5</v>
      </c>
      <c r="BG392">
        <v>14.5</v>
      </c>
      <c r="BH392">
        <v>14.5</v>
      </c>
      <c r="BI392">
        <v>14.5</v>
      </c>
      <c r="BJ392">
        <v>14.5</v>
      </c>
      <c r="BK392">
        <v>14.5</v>
      </c>
      <c r="BL392">
        <v>14.5</v>
      </c>
      <c r="BM392">
        <v>14.5</v>
      </c>
      <c r="BN392">
        <v>14.5</v>
      </c>
      <c r="BO392">
        <v>14.5</v>
      </c>
      <c r="BP392">
        <v>14.5</v>
      </c>
      <c r="BQ392">
        <v>14.5</v>
      </c>
      <c r="BR392">
        <v>14.5</v>
      </c>
      <c r="BS392">
        <v>14.5</v>
      </c>
      <c r="BT392" s="8">
        <v>14.6</v>
      </c>
      <c r="BU392">
        <v>14.6</v>
      </c>
      <c r="BV392">
        <v>14.6</v>
      </c>
      <c r="BW392">
        <v>14.6</v>
      </c>
      <c r="BX392">
        <v>14.6</v>
      </c>
      <c r="BY392">
        <v>14.6</v>
      </c>
      <c r="BZ392">
        <v>14.6</v>
      </c>
      <c r="CA392">
        <v>14.6</v>
      </c>
      <c r="CB392">
        <v>14.6</v>
      </c>
      <c r="CC392">
        <v>14.6</v>
      </c>
      <c r="CD392">
        <v>14.6</v>
      </c>
      <c r="CE392">
        <v>14.6</v>
      </c>
    </row>
    <row r="393" spans="1:83" ht="12.75">
      <c r="A393" s="7" t="s">
        <v>637</v>
      </c>
      <c r="B393" s="8" t="s">
        <v>638</v>
      </c>
      <c r="C393" s="8">
        <v>12.5</v>
      </c>
      <c r="D393" s="8">
        <v>12.5</v>
      </c>
      <c r="E393" s="8">
        <v>12.5</v>
      </c>
      <c r="F393" s="8">
        <v>12.5</v>
      </c>
      <c r="G393" s="8">
        <v>12.5</v>
      </c>
      <c r="H393" s="8">
        <v>12.5</v>
      </c>
      <c r="I393" s="64">
        <v>12.9</v>
      </c>
      <c r="J393" s="8">
        <v>12.9</v>
      </c>
      <c r="K393" s="8">
        <v>12.9</v>
      </c>
      <c r="L393" s="8">
        <v>12.9</v>
      </c>
      <c r="M393" s="8">
        <v>12.9</v>
      </c>
      <c r="N393" s="8">
        <v>12.9</v>
      </c>
      <c r="O393" s="8">
        <v>12.9</v>
      </c>
      <c r="P393" s="8">
        <v>12.9</v>
      </c>
      <c r="Q393" s="8">
        <v>12.9</v>
      </c>
      <c r="R393" s="64">
        <v>13.7</v>
      </c>
      <c r="S393" s="8">
        <v>13.7</v>
      </c>
      <c r="T393" s="8">
        <v>13.7</v>
      </c>
      <c r="U393" s="8">
        <v>13.7</v>
      </c>
      <c r="V393" s="8">
        <v>13.7</v>
      </c>
      <c r="W393" s="8">
        <v>13.7</v>
      </c>
      <c r="X393">
        <v>13.7</v>
      </c>
      <c r="Y393">
        <v>13.7</v>
      </c>
      <c r="Z393">
        <v>13.7</v>
      </c>
      <c r="AA393">
        <v>13.7</v>
      </c>
      <c r="AB393">
        <v>13.7</v>
      </c>
      <c r="AC393">
        <v>13.7</v>
      </c>
      <c r="AD393" s="77">
        <v>12.8</v>
      </c>
      <c r="AE393">
        <v>12.8</v>
      </c>
      <c r="AF393">
        <v>12.8</v>
      </c>
      <c r="AG393">
        <v>12.8</v>
      </c>
      <c r="AH393">
        <v>12.8</v>
      </c>
      <c r="AI393">
        <v>12.8</v>
      </c>
      <c r="AJ393">
        <v>12.8</v>
      </c>
      <c r="AK393">
        <v>12.8</v>
      </c>
      <c r="AL393">
        <v>12.8</v>
      </c>
      <c r="AM393">
        <v>12.8</v>
      </c>
      <c r="AN393">
        <v>12.8</v>
      </c>
      <c r="AO393">
        <v>12.8</v>
      </c>
      <c r="AP393">
        <v>12.8</v>
      </c>
      <c r="AQ393">
        <v>12.8</v>
      </c>
      <c r="AR393">
        <v>12.8</v>
      </c>
      <c r="AS393">
        <v>12.8</v>
      </c>
      <c r="AT393">
        <v>12.8</v>
      </c>
      <c r="AU393">
        <v>12.8</v>
      </c>
      <c r="AV393" s="77">
        <v>13.4</v>
      </c>
      <c r="AW393">
        <v>13.4</v>
      </c>
      <c r="AX393">
        <v>13.4</v>
      </c>
      <c r="AY393">
        <v>13.4</v>
      </c>
      <c r="AZ393">
        <v>13.4</v>
      </c>
      <c r="BA393">
        <v>13.4</v>
      </c>
      <c r="BB393">
        <v>13.4</v>
      </c>
      <c r="BC393">
        <v>13.4</v>
      </c>
      <c r="BD393">
        <v>13.4</v>
      </c>
      <c r="BE393">
        <v>13.4</v>
      </c>
      <c r="BF393">
        <v>13.4</v>
      </c>
      <c r="BG393">
        <v>13.4</v>
      </c>
      <c r="BH393">
        <v>13.4</v>
      </c>
      <c r="BI393">
        <v>13.4</v>
      </c>
      <c r="BJ393">
        <v>13.4</v>
      </c>
      <c r="BK393">
        <v>13.4</v>
      </c>
      <c r="BL393">
        <v>13.4</v>
      </c>
      <c r="BM393">
        <v>13.4</v>
      </c>
      <c r="BN393">
        <v>13.4</v>
      </c>
      <c r="BO393">
        <v>13.4</v>
      </c>
      <c r="BP393">
        <v>13.4</v>
      </c>
      <c r="BQ393">
        <v>13.4</v>
      </c>
      <c r="BR393">
        <v>13.4</v>
      </c>
      <c r="BS393">
        <v>13.4</v>
      </c>
      <c r="BT393" s="8">
        <v>14.6</v>
      </c>
      <c r="BU393">
        <v>14.6</v>
      </c>
      <c r="BV393">
        <v>14.6</v>
      </c>
      <c r="BW393">
        <v>14.6</v>
      </c>
      <c r="BX393">
        <v>14.6</v>
      </c>
      <c r="BY393">
        <v>14.6</v>
      </c>
      <c r="BZ393">
        <v>14.6</v>
      </c>
      <c r="CA393">
        <v>14.6</v>
      </c>
      <c r="CB393">
        <v>14.6</v>
      </c>
      <c r="CC393">
        <v>14.6</v>
      </c>
      <c r="CD393">
        <v>14.6</v>
      </c>
      <c r="CE393">
        <v>14.6</v>
      </c>
    </row>
    <row r="394" spans="1:83" ht="12.75">
      <c r="A394" s="7" t="s">
        <v>639</v>
      </c>
      <c r="B394" s="8" t="s">
        <v>640</v>
      </c>
      <c r="C394" s="8">
        <v>12.5</v>
      </c>
      <c r="D394" s="8">
        <v>12.5</v>
      </c>
      <c r="E394" s="8">
        <v>12.5</v>
      </c>
      <c r="F394" s="8">
        <v>12.5</v>
      </c>
      <c r="G394" s="8">
        <v>12.5</v>
      </c>
      <c r="H394" s="8">
        <v>12.5</v>
      </c>
      <c r="I394" s="64">
        <v>12.9</v>
      </c>
      <c r="J394" s="8">
        <v>12.9</v>
      </c>
      <c r="K394" s="8">
        <v>12.9</v>
      </c>
      <c r="L394" s="8">
        <v>12.9</v>
      </c>
      <c r="M394" s="8">
        <v>12.9</v>
      </c>
      <c r="N394" s="8">
        <v>12.9</v>
      </c>
      <c r="O394" s="8">
        <v>12.9</v>
      </c>
      <c r="P394" s="8">
        <v>12.9</v>
      </c>
      <c r="Q394" s="8">
        <v>12.9</v>
      </c>
      <c r="R394" s="64">
        <v>13.7</v>
      </c>
      <c r="S394" s="8">
        <v>13.7</v>
      </c>
      <c r="T394" s="8">
        <v>13.7</v>
      </c>
      <c r="U394" s="8">
        <v>13.7</v>
      </c>
      <c r="V394" s="8">
        <v>13.7</v>
      </c>
      <c r="W394" s="8">
        <v>13.7</v>
      </c>
      <c r="X394">
        <v>13.7</v>
      </c>
      <c r="Y394">
        <v>13.7</v>
      </c>
      <c r="Z394">
        <v>13.7</v>
      </c>
      <c r="AA394">
        <v>13.7</v>
      </c>
      <c r="AB394">
        <v>13.7</v>
      </c>
      <c r="AC394">
        <v>13.7</v>
      </c>
      <c r="AD394" s="77">
        <v>12.8</v>
      </c>
      <c r="AE394">
        <v>12.8</v>
      </c>
      <c r="AF394">
        <v>12.8</v>
      </c>
      <c r="AG394">
        <v>12.8</v>
      </c>
      <c r="AH394">
        <v>12.8</v>
      </c>
      <c r="AI394">
        <v>12.8</v>
      </c>
      <c r="AJ394">
        <v>12.8</v>
      </c>
      <c r="AK394">
        <v>12.8</v>
      </c>
      <c r="AL394">
        <v>12.8</v>
      </c>
      <c r="AM394">
        <v>12.8</v>
      </c>
      <c r="AN394">
        <v>12.8</v>
      </c>
      <c r="AO394">
        <v>12.8</v>
      </c>
      <c r="AP394">
        <v>12.8</v>
      </c>
      <c r="AQ394">
        <v>12.8</v>
      </c>
      <c r="AR394">
        <v>12.8</v>
      </c>
      <c r="AS394">
        <v>12.8</v>
      </c>
      <c r="AT394">
        <v>12.8</v>
      </c>
      <c r="AU394">
        <v>12.8</v>
      </c>
      <c r="AV394" s="77">
        <v>13.4</v>
      </c>
      <c r="AW394">
        <v>13.4</v>
      </c>
      <c r="AX394">
        <v>13.4</v>
      </c>
      <c r="AY394">
        <v>13.4</v>
      </c>
      <c r="AZ394">
        <v>13.4</v>
      </c>
      <c r="BA394">
        <v>13.4</v>
      </c>
      <c r="BB394">
        <v>13.4</v>
      </c>
      <c r="BC394">
        <v>13.4</v>
      </c>
      <c r="BD394">
        <v>13.4</v>
      </c>
      <c r="BE394">
        <v>13.4</v>
      </c>
      <c r="BF394">
        <v>13.4</v>
      </c>
      <c r="BG394">
        <v>13.4</v>
      </c>
      <c r="BH394">
        <v>13.4</v>
      </c>
      <c r="BI394">
        <v>13.4</v>
      </c>
      <c r="BJ394">
        <v>13.4</v>
      </c>
      <c r="BK394">
        <v>13.4</v>
      </c>
      <c r="BL394">
        <v>13.4</v>
      </c>
      <c r="BM394">
        <v>13.4</v>
      </c>
      <c r="BN394">
        <v>13.4</v>
      </c>
      <c r="BO394">
        <v>13.4</v>
      </c>
      <c r="BP394">
        <v>13.4</v>
      </c>
      <c r="BQ394">
        <v>13.4</v>
      </c>
      <c r="BR394">
        <v>13.4</v>
      </c>
      <c r="BS394">
        <v>13.4</v>
      </c>
      <c r="BT394" s="8">
        <v>14.6</v>
      </c>
      <c r="BU394">
        <v>14.6</v>
      </c>
      <c r="BV394">
        <v>14.6</v>
      </c>
      <c r="BW394">
        <v>14.6</v>
      </c>
      <c r="BX394">
        <v>14.6</v>
      </c>
      <c r="BY394">
        <v>14.6</v>
      </c>
      <c r="BZ394">
        <v>14.6</v>
      </c>
      <c r="CA394">
        <v>14.6</v>
      </c>
      <c r="CB394">
        <v>14.6</v>
      </c>
      <c r="CC394">
        <v>14.6</v>
      </c>
      <c r="CD394">
        <v>14.6</v>
      </c>
      <c r="CE394">
        <v>14.6</v>
      </c>
    </row>
    <row r="395" spans="1:84" ht="12.75">
      <c r="A395" s="7" t="s">
        <v>689</v>
      </c>
      <c r="B395" s="8" t="s">
        <v>953</v>
      </c>
      <c r="C395" s="8">
        <v>14.2</v>
      </c>
      <c r="D395" s="8">
        <v>14.2</v>
      </c>
      <c r="E395" s="8">
        <v>14.2</v>
      </c>
      <c r="F395" s="8">
        <v>14.2</v>
      </c>
      <c r="G395" s="8">
        <v>14.2</v>
      </c>
      <c r="H395" s="8">
        <v>14.2</v>
      </c>
      <c r="I395" s="8">
        <v>14.2</v>
      </c>
      <c r="J395" s="8">
        <v>14.2</v>
      </c>
      <c r="K395" s="8">
        <v>14.2</v>
      </c>
      <c r="L395" s="8">
        <v>14.2</v>
      </c>
      <c r="M395" s="8">
        <v>14.2</v>
      </c>
      <c r="N395" s="8">
        <v>14.2</v>
      </c>
      <c r="O395" s="8">
        <v>14.2</v>
      </c>
      <c r="P395" s="8">
        <v>14.2</v>
      </c>
      <c r="Q395" s="8">
        <v>14.2</v>
      </c>
      <c r="R395" s="8">
        <v>14.2</v>
      </c>
      <c r="S395" s="8">
        <v>14.2</v>
      </c>
      <c r="T395" s="8">
        <v>14.2</v>
      </c>
      <c r="U395" s="8">
        <v>14.2</v>
      </c>
      <c r="V395" s="8">
        <v>14.2</v>
      </c>
      <c r="W395" s="8">
        <v>14.2</v>
      </c>
      <c r="X395">
        <v>14.2</v>
      </c>
      <c r="Y395">
        <v>14.2</v>
      </c>
      <c r="Z395">
        <v>14.2</v>
      </c>
      <c r="AA395">
        <v>14.2</v>
      </c>
      <c r="AB395">
        <v>14.2</v>
      </c>
      <c r="AC395">
        <v>14.2</v>
      </c>
      <c r="AD395" s="81">
        <v>13.2</v>
      </c>
      <c r="AE395">
        <v>13.2</v>
      </c>
      <c r="AF395">
        <v>13.2</v>
      </c>
      <c r="AG395">
        <v>13.2</v>
      </c>
      <c r="AH395">
        <v>13.2</v>
      </c>
      <c r="AI395">
        <v>13.2</v>
      </c>
      <c r="AJ395">
        <v>13.2</v>
      </c>
      <c r="AK395">
        <v>13.2</v>
      </c>
      <c r="AL395">
        <v>13.2</v>
      </c>
      <c r="AM395">
        <v>13.2</v>
      </c>
      <c r="AN395">
        <v>13.2</v>
      </c>
      <c r="AO395">
        <v>13.2</v>
      </c>
      <c r="AP395">
        <v>13.2</v>
      </c>
      <c r="AQ395">
        <v>13.2</v>
      </c>
      <c r="AR395">
        <v>13.2</v>
      </c>
      <c r="AS395">
        <v>13.2</v>
      </c>
      <c r="AT395">
        <v>13.2</v>
      </c>
      <c r="AU395">
        <v>13.2</v>
      </c>
      <c r="AV395" s="77">
        <v>13.8</v>
      </c>
      <c r="AW395">
        <v>13.8</v>
      </c>
      <c r="AX395">
        <v>13.8</v>
      </c>
      <c r="AY395">
        <v>13.8</v>
      </c>
      <c r="AZ395">
        <v>13.8</v>
      </c>
      <c r="BA395">
        <v>13.8</v>
      </c>
      <c r="BB395">
        <v>13.8</v>
      </c>
      <c r="BC395">
        <v>13.8</v>
      </c>
      <c r="BD395">
        <v>13.8</v>
      </c>
      <c r="BE395">
        <v>13.8</v>
      </c>
      <c r="BF395">
        <v>13.8</v>
      </c>
      <c r="BG395">
        <v>13.8</v>
      </c>
      <c r="BH395" s="77">
        <v>14.1</v>
      </c>
      <c r="BI395">
        <v>14.1</v>
      </c>
      <c r="BJ395">
        <v>14.1</v>
      </c>
      <c r="BK395">
        <v>14.1</v>
      </c>
      <c r="BL395">
        <v>14.1</v>
      </c>
      <c r="BM395">
        <v>14.1</v>
      </c>
      <c r="BN395">
        <v>14.1</v>
      </c>
      <c r="BO395">
        <v>14.1</v>
      </c>
      <c r="BP395">
        <v>14.1</v>
      </c>
      <c r="BQ395">
        <v>14.1</v>
      </c>
      <c r="BR395">
        <v>14.1</v>
      </c>
      <c r="BS395">
        <v>14.1</v>
      </c>
      <c r="BT395" s="8">
        <v>14.6</v>
      </c>
      <c r="BU395">
        <v>14.6</v>
      </c>
      <c r="BV395">
        <v>14.6</v>
      </c>
      <c r="BW395">
        <v>14.6</v>
      </c>
      <c r="BX395">
        <v>14.6</v>
      </c>
      <c r="BY395">
        <v>14.6</v>
      </c>
      <c r="BZ395">
        <v>14.6</v>
      </c>
      <c r="CA395">
        <v>14.6</v>
      </c>
      <c r="CB395">
        <v>14.6</v>
      </c>
      <c r="CC395">
        <v>14.6</v>
      </c>
      <c r="CD395">
        <v>14.6</v>
      </c>
      <c r="CE395">
        <v>14.6</v>
      </c>
      <c r="CF395" t="s">
        <v>783</v>
      </c>
    </row>
    <row r="396" spans="1:84" ht="12.75">
      <c r="A396" s="7" t="s">
        <v>690</v>
      </c>
      <c r="B396" s="8" t="s">
        <v>954</v>
      </c>
      <c r="C396" s="8">
        <v>14.2</v>
      </c>
      <c r="D396" s="8">
        <v>14.2</v>
      </c>
      <c r="E396" s="8">
        <v>14.2</v>
      </c>
      <c r="F396" s="8">
        <v>14.2</v>
      </c>
      <c r="G396" s="8">
        <v>14.2</v>
      </c>
      <c r="H396" s="8">
        <v>14.2</v>
      </c>
      <c r="I396" s="8">
        <v>14.2</v>
      </c>
      <c r="J396" s="8">
        <v>14.2</v>
      </c>
      <c r="K396" s="8">
        <v>14.2</v>
      </c>
      <c r="L396" s="8">
        <v>14.2</v>
      </c>
      <c r="M396" s="8">
        <v>14.2</v>
      </c>
      <c r="N396" s="8">
        <v>14.2</v>
      </c>
      <c r="O396" s="8">
        <v>14.2</v>
      </c>
      <c r="P396" s="8">
        <v>14.2</v>
      </c>
      <c r="Q396" s="8">
        <v>14.2</v>
      </c>
      <c r="R396" s="8">
        <v>14.2</v>
      </c>
      <c r="S396" s="8">
        <v>14.2</v>
      </c>
      <c r="T396" s="8">
        <v>14.2</v>
      </c>
      <c r="U396" s="8">
        <v>14.2</v>
      </c>
      <c r="V396" s="8">
        <v>14.2</v>
      </c>
      <c r="W396" s="8">
        <v>14.2</v>
      </c>
      <c r="X396">
        <v>14.2</v>
      </c>
      <c r="Y396">
        <v>14.2</v>
      </c>
      <c r="Z396">
        <v>14.2</v>
      </c>
      <c r="AA396">
        <v>14.2</v>
      </c>
      <c r="AB396">
        <v>14.2</v>
      </c>
      <c r="AC396">
        <v>14.2</v>
      </c>
      <c r="AD396" s="81">
        <v>13.2</v>
      </c>
      <c r="AE396">
        <v>13.2</v>
      </c>
      <c r="AF396">
        <v>13.2</v>
      </c>
      <c r="AG396">
        <v>13.2</v>
      </c>
      <c r="AH396">
        <v>13.2</v>
      </c>
      <c r="AI396">
        <v>13.2</v>
      </c>
      <c r="AJ396">
        <v>13.2</v>
      </c>
      <c r="AK396">
        <v>13.2</v>
      </c>
      <c r="AL396">
        <v>13.2</v>
      </c>
      <c r="AM396">
        <v>13.2</v>
      </c>
      <c r="AN396">
        <v>13.2</v>
      </c>
      <c r="AO396">
        <v>13.2</v>
      </c>
      <c r="AP396">
        <v>13.2</v>
      </c>
      <c r="AQ396">
        <v>13.2</v>
      </c>
      <c r="AR396">
        <v>13.2</v>
      </c>
      <c r="AS396">
        <v>13.2</v>
      </c>
      <c r="AT396">
        <v>13.2</v>
      </c>
      <c r="AU396">
        <v>13.2</v>
      </c>
      <c r="AV396" s="77">
        <v>13.8</v>
      </c>
      <c r="AW396">
        <v>13.8</v>
      </c>
      <c r="AX396">
        <v>13.8</v>
      </c>
      <c r="AY396">
        <v>13.8</v>
      </c>
      <c r="AZ396">
        <v>13.8</v>
      </c>
      <c r="BA396">
        <v>13.8</v>
      </c>
      <c r="BB396">
        <v>13.8</v>
      </c>
      <c r="BC396">
        <v>13.8</v>
      </c>
      <c r="BD396">
        <v>13.8</v>
      </c>
      <c r="BE396">
        <v>13.8</v>
      </c>
      <c r="BF396">
        <v>13.8</v>
      </c>
      <c r="BG396">
        <v>13.8</v>
      </c>
      <c r="BH396" s="77">
        <v>14.1</v>
      </c>
      <c r="BI396">
        <v>14.1</v>
      </c>
      <c r="BJ396">
        <v>14.1</v>
      </c>
      <c r="BK396">
        <v>14.1</v>
      </c>
      <c r="BL396">
        <v>14.1</v>
      </c>
      <c r="BM396">
        <v>14.1</v>
      </c>
      <c r="BN396">
        <v>14.1</v>
      </c>
      <c r="BO396">
        <v>14.1</v>
      </c>
      <c r="BP396">
        <v>14.1</v>
      </c>
      <c r="BQ396">
        <v>14.1</v>
      </c>
      <c r="BR396">
        <v>14.1</v>
      </c>
      <c r="BS396">
        <v>14.1</v>
      </c>
      <c r="BT396" s="8">
        <v>14.6</v>
      </c>
      <c r="BU396">
        <v>14.6</v>
      </c>
      <c r="BV396">
        <v>14.6</v>
      </c>
      <c r="BW396">
        <v>14.6</v>
      </c>
      <c r="BX396">
        <v>14.6</v>
      </c>
      <c r="BY396">
        <v>14.6</v>
      </c>
      <c r="BZ396">
        <v>14.6</v>
      </c>
      <c r="CA396">
        <v>14.6</v>
      </c>
      <c r="CB396">
        <v>14.6</v>
      </c>
      <c r="CC396">
        <v>14.6</v>
      </c>
      <c r="CD396">
        <v>14.6</v>
      </c>
      <c r="CE396">
        <v>14.6</v>
      </c>
      <c r="CF396" t="s">
        <v>783</v>
      </c>
    </row>
    <row r="397" spans="1:85" ht="12.75">
      <c r="A397" s="7" t="s">
        <v>825</v>
      </c>
      <c r="B397" s="8" t="s">
        <v>641</v>
      </c>
      <c r="C397" s="8">
        <v>14.3</v>
      </c>
      <c r="D397" s="8">
        <v>14.3</v>
      </c>
      <c r="E397" s="8">
        <v>14.3</v>
      </c>
      <c r="F397" s="8">
        <v>14.3</v>
      </c>
      <c r="G397" s="8">
        <v>14.3</v>
      </c>
      <c r="H397" s="8">
        <v>14.3</v>
      </c>
      <c r="I397" s="8">
        <v>14.3</v>
      </c>
      <c r="J397" s="8">
        <v>14.3</v>
      </c>
      <c r="K397" s="64">
        <v>13.9</v>
      </c>
      <c r="L397" s="8">
        <v>13.9</v>
      </c>
      <c r="M397" s="8">
        <v>13.9</v>
      </c>
      <c r="N397" s="8">
        <v>13.9</v>
      </c>
      <c r="O397" s="8">
        <v>13.9</v>
      </c>
      <c r="P397" s="8">
        <v>13.9</v>
      </c>
      <c r="Q397" s="8">
        <v>13.9</v>
      </c>
      <c r="R397" s="8">
        <v>13.9</v>
      </c>
      <c r="S397" s="8">
        <v>13.9</v>
      </c>
      <c r="T397" s="8">
        <v>13.9</v>
      </c>
      <c r="U397" s="8">
        <v>13.9</v>
      </c>
      <c r="V397" s="8">
        <v>13.9</v>
      </c>
      <c r="W397" s="8">
        <v>13.9</v>
      </c>
      <c r="X397">
        <v>13.9</v>
      </c>
      <c r="Y397">
        <v>13.9</v>
      </c>
      <c r="Z397">
        <v>13.9</v>
      </c>
      <c r="AA397" s="77">
        <v>14.5</v>
      </c>
      <c r="AB397">
        <v>14.5</v>
      </c>
      <c r="AC397">
        <v>14.5</v>
      </c>
      <c r="AD397" s="77">
        <v>13.6</v>
      </c>
      <c r="AE397">
        <v>13.6</v>
      </c>
      <c r="AF397">
        <v>13.6</v>
      </c>
      <c r="AG397">
        <v>13.6</v>
      </c>
      <c r="AH397">
        <v>13.6</v>
      </c>
      <c r="AI397">
        <v>13.6</v>
      </c>
      <c r="AJ397">
        <v>13.6</v>
      </c>
      <c r="AK397">
        <v>13.6</v>
      </c>
      <c r="AL397">
        <v>13.6</v>
      </c>
      <c r="AM397">
        <v>13.6</v>
      </c>
      <c r="AN397">
        <v>13.6</v>
      </c>
      <c r="AO397">
        <v>13.6</v>
      </c>
      <c r="AP397">
        <v>13.6</v>
      </c>
      <c r="AQ397">
        <v>13.6</v>
      </c>
      <c r="AR397">
        <v>13.6</v>
      </c>
      <c r="AS397">
        <v>13.6</v>
      </c>
      <c r="AT397">
        <v>13.6</v>
      </c>
      <c r="AU397">
        <v>13.6</v>
      </c>
      <c r="AV397" s="77">
        <v>14.5</v>
      </c>
      <c r="AW397">
        <v>14.5</v>
      </c>
      <c r="AX397">
        <v>14.5</v>
      </c>
      <c r="AY397">
        <v>14.5</v>
      </c>
      <c r="AZ397">
        <v>14.5</v>
      </c>
      <c r="BA397">
        <v>14.5</v>
      </c>
      <c r="BB397">
        <v>14.5</v>
      </c>
      <c r="BC397">
        <v>14.5</v>
      </c>
      <c r="BD397">
        <v>14.5</v>
      </c>
      <c r="BE397">
        <v>14.5</v>
      </c>
      <c r="BF397">
        <v>14.5</v>
      </c>
      <c r="BG397">
        <v>14.5</v>
      </c>
      <c r="BH397">
        <v>14.5</v>
      </c>
      <c r="BI397" s="158">
        <v>14.5</v>
      </c>
      <c r="BJ397" s="158">
        <v>14.5</v>
      </c>
      <c r="BK397" s="158">
        <v>14.5</v>
      </c>
      <c r="BL397" s="158">
        <v>14.5</v>
      </c>
      <c r="BM397" s="158">
        <v>14.5</v>
      </c>
      <c r="BN397" s="158">
        <v>14.5</v>
      </c>
      <c r="BO397">
        <v>14.5</v>
      </c>
      <c r="BP397">
        <v>14.5</v>
      </c>
      <c r="BQ397">
        <v>14.5</v>
      </c>
      <c r="BR397">
        <v>14.5</v>
      </c>
      <c r="BS397">
        <v>14.5</v>
      </c>
      <c r="BT397" s="8">
        <v>14.6</v>
      </c>
      <c r="BU397">
        <v>14.6</v>
      </c>
      <c r="BV397">
        <v>14.6</v>
      </c>
      <c r="BW397">
        <v>14.6</v>
      </c>
      <c r="BX397">
        <v>14.6</v>
      </c>
      <c r="BY397">
        <v>14.6</v>
      </c>
      <c r="BZ397">
        <v>14.6</v>
      </c>
      <c r="CA397">
        <v>14.6</v>
      </c>
      <c r="CB397">
        <v>14.6</v>
      </c>
      <c r="CC397">
        <v>14.6</v>
      </c>
      <c r="CD397">
        <v>14.6</v>
      </c>
      <c r="CE397">
        <v>14.6</v>
      </c>
      <c r="CG397" s="7"/>
    </row>
    <row r="398" spans="1:85" ht="12.75">
      <c r="A398" s="7" t="s">
        <v>826</v>
      </c>
      <c r="B398" s="8" t="s">
        <v>642</v>
      </c>
      <c r="C398" s="8">
        <v>14.3</v>
      </c>
      <c r="D398" s="8">
        <v>14.3</v>
      </c>
      <c r="E398" s="8">
        <v>14.3</v>
      </c>
      <c r="F398" s="8">
        <v>14.3</v>
      </c>
      <c r="G398" s="8">
        <v>14.3</v>
      </c>
      <c r="H398" s="8">
        <v>14.3</v>
      </c>
      <c r="I398" s="8">
        <v>14.3</v>
      </c>
      <c r="J398" s="8">
        <v>14.3</v>
      </c>
      <c r="K398" s="64">
        <v>13.9</v>
      </c>
      <c r="L398" s="8">
        <v>13.9</v>
      </c>
      <c r="M398" s="8">
        <v>13.9</v>
      </c>
      <c r="N398" s="8">
        <v>13.9</v>
      </c>
      <c r="O398" s="8">
        <v>13.9</v>
      </c>
      <c r="P398" s="8">
        <v>13.9</v>
      </c>
      <c r="Q398" s="8">
        <v>13.9</v>
      </c>
      <c r="R398" s="8">
        <v>13.9</v>
      </c>
      <c r="S398" s="8">
        <v>13.9</v>
      </c>
      <c r="T398" s="8">
        <v>13.9</v>
      </c>
      <c r="U398" s="8">
        <v>13.9</v>
      </c>
      <c r="V398" s="8">
        <v>13.9</v>
      </c>
      <c r="W398" s="8">
        <v>13.9</v>
      </c>
      <c r="X398">
        <v>13.9</v>
      </c>
      <c r="Y398">
        <v>13.9</v>
      </c>
      <c r="Z398">
        <v>13.9</v>
      </c>
      <c r="AA398" s="77">
        <v>14.5</v>
      </c>
      <c r="AB398">
        <v>14.5</v>
      </c>
      <c r="AC398">
        <v>14.5</v>
      </c>
      <c r="AD398" s="77">
        <v>13.6</v>
      </c>
      <c r="AE398">
        <v>13.6</v>
      </c>
      <c r="AF398">
        <v>13.6</v>
      </c>
      <c r="AG398">
        <v>13.6</v>
      </c>
      <c r="AH398">
        <v>13.6</v>
      </c>
      <c r="AI398">
        <v>13.6</v>
      </c>
      <c r="AJ398">
        <v>13.6</v>
      </c>
      <c r="AK398">
        <v>13.6</v>
      </c>
      <c r="AL398">
        <v>13.6</v>
      </c>
      <c r="AM398">
        <v>13.6</v>
      </c>
      <c r="AN398">
        <v>13.6</v>
      </c>
      <c r="AO398">
        <v>13.6</v>
      </c>
      <c r="AP398">
        <v>13.6</v>
      </c>
      <c r="AQ398">
        <v>13.6</v>
      </c>
      <c r="AR398">
        <v>13.6</v>
      </c>
      <c r="AS398">
        <v>13.6</v>
      </c>
      <c r="AT398">
        <v>13.6</v>
      </c>
      <c r="AU398">
        <v>13.6</v>
      </c>
      <c r="AV398" s="77">
        <v>14.5</v>
      </c>
      <c r="AW398">
        <v>14.5</v>
      </c>
      <c r="AX398">
        <v>14.5</v>
      </c>
      <c r="AY398">
        <v>14.5</v>
      </c>
      <c r="AZ398">
        <v>14.5</v>
      </c>
      <c r="BA398">
        <v>14.5</v>
      </c>
      <c r="BB398">
        <v>14.5</v>
      </c>
      <c r="BC398">
        <v>14.5</v>
      </c>
      <c r="BD398">
        <v>14.5</v>
      </c>
      <c r="BE398">
        <v>14.5</v>
      </c>
      <c r="BF398">
        <v>14.5</v>
      </c>
      <c r="BG398">
        <v>14.5</v>
      </c>
      <c r="BH398">
        <v>14.5</v>
      </c>
      <c r="BI398" s="158">
        <v>14.5</v>
      </c>
      <c r="BJ398" s="158">
        <v>14.5</v>
      </c>
      <c r="BK398" s="158">
        <v>14.5</v>
      </c>
      <c r="BL398" s="158">
        <v>14.5</v>
      </c>
      <c r="BM398" s="158">
        <v>14.5</v>
      </c>
      <c r="BN398" s="158">
        <v>14.5</v>
      </c>
      <c r="BO398">
        <v>14.5</v>
      </c>
      <c r="BP398">
        <v>14.5</v>
      </c>
      <c r="BQ398">
        <v>14.5</v>
      </c>
      <c r="BR398">
        <v>14.5</v>
      </c>
      <c r="BS398">
        <v>14.5</v>
      </c>
      <c r="BT398" s="8">
        <v>14.6</v>
      </c>
      <c r="BU398">
        <v>14.6</v>
      </c>
      <c r="BV398">
        <v>14.6</v>
      </c>
      <c r="BW398">
        <v>14.6</v>
      </c>
      <c r="BX398">
        <v>14.6</v>
      </c>
      <c r="BY398">
        <v>14.6</v>
      </c>
      <c r="BZ398">
        <v>14.6</v>
      </c>
      <c r="CA398">
        <v>14.6</v>
      </c>
      <c r="CB398">
        <v>14.6</v>
      </c>
      <c r="CC398">
        <v>14.6</v>
      </c>
      <c r="CD398">
        <v>14.6</v>
      </c>
      <c r="CE398">
        <v>14.6</v>
      </c>
      <c r="CG398" s="7"/>
    </row>
    <row r="399" spans="1:85" ht="12.75">
      <c r="A399" s="7" t="s">
        <v>643</v>
      </c>
      <c r="B399" s="8" t="s">
        <v>644</v>
      </c>
      <c r="C399" s="8">
        <v>14.5</v>
      </c>
      <c r="D399" s="8">
        <v>14.5</v>
      </c>
      <c r="E399" s="8">
        <v>14.5</v>
      </c>
      <c r="F399" s="8">
        <v>14.5</v>
      </c>
      <c r="G399" s="64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8">
        <v>0</v>
      </c>
      <c r="R399" s="8">
        <v>0</v>
      </c>
      <c r="S399" s="8">
        <v>0</v>
      </c>
      <c r="T399" s="8">
        <v>0</v>
      </c>
      <c r="U399" s="8">
        <v>0</v>
      </c>
      <c r="V399" s="8">
        <v>0</v>
      </c>
      <c r="W399" s="8">
        <v>0</v>
      </c>
      <c r="X399" s="8">
        <v>0</v>
      </c>
      <c r="Y399" s="8">
        <v>0</v>
      </c>
      <c r="Z399" s="8">
        <v>0</v>
      </c>
      <c r="AA399" s="8">
        <v>0</v>
      </c>
      <c r="AB399" s="8">
        <v>0</v>
      </c>
      <c r="AC399" s="8">
        <v>0</v>
      </c>
      <c r="AD399" s="8">
        <v>0</v>
      </c>
      <c r="AE399" s="8">
        <v>0</v>
      </c>
      <c r="AF399" s="8">
        <v>0</v>
      </c>
      <c r="AG399" s="8">
        <v>0</v>
      </c>
      <c r="AH399" s="8">
        <v>0</v>
      </c>
      <c r="AI399" s="8">
        <v>0</v>
      </c>
      <c r="AJ399" s="8">
        <v>0</v>
      </c>
      <c r="AK399" s="8">
        <v>0</v>
      </c>
      <c r="AL399" s="8">
        <v>0</v>
      </c>
      <c r="AM399" s="8">
        <v>0</v>
      </c>
      <c r="AN399" s="8">
        <v>0</v>
      </c>
      <c r="AO399" s="8">
        <v>0</v>
      </c>
      <c r="AP399" s="8">
        <v>0</v>
      </c>
      <c r="AQ399" s="8">
        <v>0</v>
      </c>
      <c r="AR399" s="8">
        <v>0</v>
      </c>
      <c r="AS399" s="8">
        <v>0</v>
      </c>
      <c r="AT399" s="8">
        <v>0</v>
      </c>
      <c r="AU399" s="8">
        <v>0</v>
      </c>
      <c r="AV399" s="8">
        <v>0</v>
      </c>
      <c r="AW399" s="8">
        <v>0</v>
      </c>
      <c r="AX399" s="8">
        <v>0</v>
      </c>
      <c r="AY399" s="8">
        <v>0</v>
      </c>
      <c r="AZ399" s="8">
        <v>0</v>
      </c>
      <c r="BA399" s="8">
        <v>0</v>
      </c>
      <c r="BB399" s="8">
        <v>0</v>
      </c>
      <c r="BC399" s="8">
        <v>0</v>
      </c>
      <c r="BD399" s="8">
        <v>0</v>
      </c>
      <c r="BE399" s="8">
        <v>0</v>
      </c>
      <c r="BF399" s="8">
        <v>0</v>
      </c>
      <c r="BG399" s="8">
        <v>0</v>
      </c>
      <c r="BH399" s="8">
        <v>0</v>
      </c>
      <c r="BI399" s="8">
        <v>0</v>
      </c>
      <c r="BJ399" s="8">
        <v>0</v>
      </c>
      <c r="BK399" s="8">
        <v>0</v>
      </c>
      <c r="BL399" s="8">
        <v>0</v>
      </c>
      <c r="BM399" s="8">
        <v>0</v>
      </c>
      <c r="BN399" s="8">
        <v>0</v>
      </c>
      <c r="BO399" s="8">
        <v>0</v>
      </c>
      <c r="BP399" s="8">
        <v>0</v>
      </c>
      <c r="BQ399" s="8">
        <v>0</v>
      </c>
      <c r="BR399" s="8">
        <v>0</v>
      </c>
      <c r="BS399" s="8">
        <v>0</v>
      </c>
      <c r="BT399" s="8">
        <v>0</v>
      </c>
      <c r="BU399" s="8">
        <v>0</v>
      </c>
      <c r="BV399" s="8">
        <v>0</v>
      </c>
      <c r="BW399" s="8">
        <v>0</v>
      </c>
      <c r="BX399" s="8">
        <v>0</v>
      </c>
      <c r="BY399" s="8">
        <v>0</v>
      </c>
      <c r="BZ399" s="8">
        <v>0</v>
      </c>
      <c r="CA399" s="8">
        <v>0</v>
      </c>
      <c r="CB399" s="8">
        <v>0</v>
      </c>
      <c r="CC399" s="8">
        <v>0</v>
      </c>
      <c r="CD399" s="8">
        <v>0</v>
      </c>
      <c r="CE399" s="8">
        <v>0</v>
      </c>
      <c r="CF399" t="s">
        <v>780</v>
      </c>
      <c r="CG399" t="s">
        <v>803</v>
      </c>
    </row>
    <row r="400" spans="1:85" ht="12.75">
      <c r="A400" s="7" t="s">
        <v>645</v>
      </c>
      <c r="B400" s="8" t="s">
        <v>646</v>
      </c>
      <c r="C400" s="8">
        <v>14.5</v>
      </c>
      <c r="D400" s="8">
        <v>14.5</v>
      </c>
      <c r="E400" s="8">
        <v>14.5</v>
      </c>
      <c r="F400" s="8">
        <v>14.5</v>
      </c>
      <c r="G400" s="64">
        <v>0</v>
      </c>
      <c r="H400" s="8">
        <v>0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8">
        <v>0</v>
      </c>
      <c r="Q400" s="8">
        <v>0</v>
      </c>
      <c r="R400" s="8">
        <v>0</v>
      </c>
      <c r="S400" s="8">
        <v>0</v>
      </c>
      <c r="T400" s="8">
        <v>0</v>
      </c>
      <c r="U400" s="8">
        <v>0</v>
      </c>
      <c r="V400" s="8">
        <v>0</v>
      </c>
      <c r="W400" s="8">
        <v>0</v>
      </c>
      <c r="X400" s="8">
        <v>0</v>
      </c>
      <c r="Y400" s="8">
        <v>0</v>
      </c>
      <c r="Z400" s="8">
        <v>0</v>
      </c>
      <c r="AA400" s="8">
        <v>0</v>
      </c>
      <c r="AB400" s="8">
        <v>0</v>
      </c>
      <c r="AC400" s="8">
        <v>0</v>
      </c>
      <c r="AD400" s="8">
        <v>0</v>
      </c>
      <c r="AE400" s="8">
        <v>0</v>
      </c>
      <c r="AF400" s="8">
        <v>0</v>
      </c>
      <c r="AG400" s="8">
        <v>0</v>
      </c>
      <c r="AH400" s="8">
        <v>0</v>
      </c>
      <c r="AI400" s="8">
        <v>0</v>
      </c>
      <c r="AJ400" s="8">
        <v>0</v>
      </c>
      <c r="AK400" s="8">
        <v>0</v>
      </c>
      <c r="AL400" s="8">
        <v>0</v>
      </c>
      <c r="AM400" s="8">
        <v>0</v>
      </c>
      <c r="AN400" s="8">
        <v>0</v>
      </c>
      <c r="AO400" s="8">
        <v>0</v>
      </c>
      <c r="AP400" s="8">
        <v>0</v>
      </c>
      <c r="AQ400" s="8">
        <v>0</v>
      </c>
      <c r="AR400" s="8">
        <v>0</v>
      </c>
      <c r="AS400" s="8">
        <v>0</v>
      </c>
      <c r="AT400" s="8">
        <v>0</v>
      </c>
      <c r="AU400" s="8">
        <v>0</v>
      </c>
      <c r="AV400" s="8">
        <v>0</v>
      </c>
      <c r="AW400" s="8">
        <v>0</v>
      </c>
      <c r="AX400" s="8">
        <v>0</v>
      </c>
      <c r="AY400" s="8">
        <v>0</v>
      </c>
      <c r="AZ400" s="8">
        <v>0</v>
      </c>
      <c r="BA400" s="8">
        <v>0</v>
      </c>
      <c r="BB400" s="8">
        <v>0</v>
      </c>
      <c r="BC400" s="8">
        <v>0</v>
      </c>
      <c r="BD400" s="8">
        <v>0</v>
      </c>
      <c r="BE400" s="8">
        <v>0</v>
      </c>
      <c r="BF400" s="8">
        <v>0</v>
      </c>
      <c r="BG400" s="8">
        <v>0</v>
      </c>
      <c r="BH400" s="8">
        <v>0</v>
      </c>
      <c r="BI400" s="8">
        <v>0</v>
      </c>
      <c r="BJ400" s="8">
        <v>0</v>
      </c>
      <c r="BK400" s="8">
        <v>0</v>
      </c>
      <c r="BL400" s="8">
        <v>0</v>
      </c>
      <c r="BM400" s="8">
        <v>0</v>
      </c>
      <c r="BN400" s="8">
        <v>0</v>
      </c>
      <c r="BO400" s="8">
        <v>0</v>
      </c>
      <c r="BP400" s="8">
        <v>0</v>
      </c>
      <c r="BQ400" s="8">
        <v>0</v>
      </c>
      <c r="BR400" s="8">
        <v>0</v>
      </c>
      <c r="BS400" s="8">
        <v>0</v>
      </c>
      <c r="BT400" s="8">
        <v>0</v>
      </c>
      <c r="BU400" s="8">
        <v>0</v>
      </c>
      <c r="BV400" s="8">
        <v>0</v>
      </c>
      <c r="BW400" s="8">
        <v>0</v>
      </c>
      <c r="BX400" s="8">
        <v>0</v>
      </c>
      <c r="BY400" s="8">
        <v>0</v>
      </c>
      <c r="BZ400" s="8">
        <v>0</v>
      </c>
      <c r="CA400" s="8">
        <v>0</v>
      </c>
      <c r="CB400" s="8">
        <v>0</v>
      </c>
      <c r="CC400" s="8">
        <v>0</v>
      </c>
      <c r="CD400" s="8">
        <v>0</v>
      </c>
      <c r="CE400" s="8">
        <v>0</v>
      </c>
      <c r="CF400" t="s">
        <v>780</v>
      </c>
      <c r="CG400" t="s">
        <v>804</v>
      </c>
    </row>
    <row r="401" spans="1:83" ht="12.75">
      <c r="A401" s="7" t="s">
        <v>647</v>
      </c>
      <c r="B401" s="8" t="s">
        <v>648</v>
      </c>
      <c r="C401" s="8">
        <v>13.9</v>
      </c>
      <c r="D401" s="8">
        <v>13.9</v>
      </c>
      <c r="E401" s="8">
        <v>13.9</v>
      </c>
      <c r="F401" s="8">
        <v>13.9</v>
      </c>
      <c r="G401" s="8">
        <v>13.9</v>
      </c>
      <c r="H401" s="8">
        <v>13.9</v>
      </c>
      <c r="I401" s="8">
        <v>13.9</v>
      </c>
      <c r="J401" s="8">
        <v>13.9</v>
      </c>
      <c r="K401" s="8">
        <v>13.9</v>
      </c>
      <c r="L401" s="8">
        <v>13.9</v>
      </c>
      <c r="M401" s="8">
        <v>13.9</v>
      </c>
      <c r="N401" s="8">
        <v>13.9</v>
      </c>
      <c r="O401" s="8">
        <v>13.9</v>
      </c>
      <c r="P401" s="8">
        <v>13.9</v>
      </c>
      <c r="Q401" s="8">
        <v>13.9</v>
      </c>
      <c r="R401" s="8">
        <v>13.9</v>
      </c>
      <c r="S401" s="8">
        <v>13.9</v>
      </c>
      <c r="T401" s="8">
        <v>13.9</v>
      </c>
      <c r="U401" s="8">
        <v>13.9</v>
      </c>
      <c r="V401" s="8">
        <v>13.9</v>
      </c>
      <c r="W401" s="8">
        <v>13.9</v>
      </c>
      <c r="X401">
        <v>13.9</v>
      </c>
      <c r="Y401">
        <v>13.9</v>
      </c>
      <c r="Z401">
        <v>13.9</v>
      </c>
      <c r="AA401">
        <v>13.9</v>
      </c>
      <c r="AB401">
        <v>13.9</v>
      </c>
      <c r="AC401">
        <v>13.9</v>
      </c>
      <c r="AD401" s="81">
        <v>12.9</v>
      </c>
      <c r="AE401">
        <v>12.9</v>
      </c>
      <c r="AF401">
        <v>12.9</v>
      </c>
      <c r="AG401">
        <v>12.9</v>
      </c>
      <c r="AH401">
        <v>12.9</v>
      </c>
      <c r="AI401">
        <v>12.9</v>
      </c>
      <c r="AJ401" s="77">
        <v>13.3</v>
      </c>
      <c r="AK401">
        <v>13.3</v>
      </c>
      <c r="AL401">
        <v>13.3</v>
      </c>
      <c r="AM401">
        <v>13.3</v>
      </c>
      <c r="AN401">
        <v>13.3</v>
      </c>
      <c r="AO401">
        <v>13.3</v>
      </c>
      <c r="AP401">
        <v>13.3</v>
      </c>
      <c r="AQ401">
        <v>13.3</v>
      </c>
      <c r="AR401">
        <v>13.3</v>
      </c>
      <c r="AS401">
        <v>13.3</v>
      </c>
      <c r="AT401">
        <v>13.3</v>
      </c>
      <c r="AU401">
        <v>13.3</v>
      </c>
      <c r="AV401" s="77">
        <v>14.2</v>
      </c>
      <c r="AW401">
        <v>14.2</v>
      </c>
      <c r="AX401">
        <v>14.2</v>
      </c>
      <c r="AY401">
        <v>14.2</v>
      </c>
      <c r="AZ401">
        <v>14.2</v>
      </c>
      <c r="BA401">
        <v>14.2</v>
      </c>
      <c r="BB401">
        <v>14.2</v>
      </c>
      <c r="BC401">
        <v>14.2</v>
      </c>
      <c r="BD401">
        <v>14.2</v>
      </c>
      <c r="BE401">
        <v>14.2</v>
      </c>
      <c r="BF401">
        <v>14.2</v>
      </c>
      <c r="BG401">
        <v>14.2</v>
      </c>
      <c r="BH401" s="156">
        <v>13.9</v>
      </c>
      <c r="BI401">
        <v>13.9</v>
      </c>
      <c r="BJ401">
        <v>13.9</v>
      </c>
      <c r="BK401">
        <v>13.9</v>
      </c>
      <c r="BL401">
        <v>13.9</v>
      </c>
      <c r="BM401">
        <v>13.9</v>
      </c>
      <c r="BN401">
        <v>13.9</v>
      </c>
      <c r="BO401">
        <v>13.9</v>
      </c>
      <c r="BP401">
        <v>13.9</v>
      </c>
      <c r="BQ401">
        <v>13.9</v>
      </c>
      <c r="BR401">
        <v>13.9</v>
      </c>
      <c r="BS401">
        <v>13.9</v>
      </c>
      <c r="BT401" s="8">
        <v>14.6</v>
      </c>
      <c r="BU401">
        <v>14.6</v>
      </c>
      <c r="BV401">
        <v>14.6</v>
      </c>
      <c r="BW401">
        <v>14.6</v>
      </c>
      <c r="BX401">
        <v>14.6</v>
      </c>
      <c r="BY401">
        <v>14.6</v>
      </c>
      <c r="BZ401">
        <v>14.6</v>
      </c>
      <c r="CA401">
        <v>14.6</v>
      </c>
      <c r="CB401">
        <v>14.6</v>
      </c>
      <c r="CC401">
        <v>14.6</v>
      </c>
      <c r="CD401">
        <v>14.6</v>
      </c>
      <c r="CE401">
        <v>14.6</v>
      </c>
    </row>
    <row r="402" spans="1:83" ht="12.75">
      <c r="A402" s="95" t="s">
        <v>70</v>
      </c>
      <c r="B402" s="8" t="s">
        <v>924</v>
      </c>
      <c r="C402" s="8">
        <v>13.9</v>
      </c>
      <c r="D402" s="8">
        <v>13.9</v>
      </c>
      <c r="E402" s="8">
        <v>13.9</v>
      </c>
      <c r="F402" s="8">
        <v>13.9</v>
      </c>
      <c r="G402" s="8">
        <v>13.9</v>
      </c>
      <c r="H402" s="8">
        <v>13.9</v>
      </c>
      <c r="I402" s="8">
        <v>13.9</v>
      </c>
      <c r="J402" s="8">
        <v>13.9</v>
      </c>
      <c r="K402" s="8">
        <v>13.9</v>
      </c>
      <c r="L402" s="8">
        <v>13.9</v>
      </c>
      <c r="M402" s="8">
        <v>13.9</v>
      </c>
      <c r="N402" s="8">
        <v>13.9</v>
      </c>
      <c r="O402" s="8">
        <v>13.9</v>
      </c>
      <c r="P402" s="8">
        <v>13.9</v>
      </c>
      <c r="Q402" s="8">
        <v>13.9</v>
      </c>
      <c r="R402" s="8">
        <v>13.9</v>
      </c>
      <c r="S402" s="8">
        <v>13.9</v>
      </c>
      <c r="T402" s="8">
        <v>13.9</v>
      </c>
      <c r="U402" s="8">
        <v>13.9</v>
      </c>
      <c r="V402" s="8">
        <v>13.9</v>
      </c>
      <c r="W402" s="8">
        <v>13.9</v>
      </c>
      <c r="X402">
        <v>13.9</v>
      </c>
      <c r="Y402">
        <v>13.9</v>
      </c>
      <c r="Z402">
        <v>13.9</v>
      </c>
      <c r="AA402">
        <v>13.9</v>
      </c>
      <c r="AB402">
        <v>13.9</v>
      </c>
      <c r="AC402">
        <v>13.9</v>
      </c>
      <c r="AD402" s="77">
        <v>13.3</v>
      </c>
      <c r="AE402">
        <v>13.3</v>
      </c>
      <c r="AF402">
        <v>13.3</v>
      </c>
      <c r="AG402">
        <v>13.3</v>
      </c>
      <c r="AH402">
        <v>13.3</v>
      </c>
      <c r="AI402">
        <v>13.3</v>
      </c>
      <c r="AJ402">
        <v>13.3</v>
      </c>
      <c r="AK402">
        <v>13.3</v>
      </c>
      <c r="AL402">
        <v>13.3</v>
      </c>
      <c r="AM402">
        <v>13.3</v>
      </c>
      <c r="AN402">
        <v>13.3</v>
      </c>
      <c r="AO402">
        <v>13.3</v>
      </c>
      <c r="AP402">
        <v>13.3</v>
      </c>
      <c r="AQ402">
        <v>13.3</v>
      </c>
      <c r="AR402">
        <v>13.3</v>
      </c>
      <c r="AS402">
        <v>13.3</v>
      </c>
      <c r="AT402">
        <v>13.3</v>
      </c>
      <c r="AU402">
        <v>13.3</v>
      </c>
      <c r="AV402" s="77">
        <v>14.2</v>
      </c>
      <c r="AW402">
        <v>14.2</v>
      </c>
      <c r="AX402">
        <v>14.2</v>
      </c>
      <c r="AY402">
        <v>14.2</v>
      </c>
      <c r="AZ402">
        <v>14.2</v>
      </c>
      <c r="BA402">
        <v>14.2</v>
      </c>
      <c r="BB402">
        <v>14.2</v>
      </c>
      <c r="BC402">
        <v>14.2</v>
      </c>
      <c r="BD402">
        <v>14.2</v>
      </c>
      <c r="BE402">
        <v>14.2</v>
      </c>
      <c r="BF402">
        <v>14.2</v>
      </c>
      <c r="BG402">
        <v>14.2</v>
      </c>
      <c r="BH402" s="156">
        <v>13.9</v>
      </c>
      <c r="BI402">
        <v>13.9</v>
      </c>
      <c r="BJ402">
        <v>13.9</v>
      </c>
      <c r="BK402">
        <v>13.9</v>
      </c>
      <c r="BL402">
        <v>13.9</v>
      </c>
      <c r="BM402">
        <v>13.9</v>
      </c>
      <c r="BN402">
        <v>13.9</v>
      </c>
      <c r="BO402">
        <v>13.9</v>
      </c>
      <c r="BP402">
        <v>13.9</v>
      </c>
      <c r="BQ402">
        <v>13.9</v>
      </c>
      <c r="BR402">
        <v>13.9</v>
      </c>
      <c r="BS402">
        <v>13.9</v>
      </c>
      <c r="BT402" s="8">
        <v>14.6</v>
      </c>
      <c r="BU402">
        <v>14.6</v>
      </c>
      <c r="BV402">
        <v>14.6</v>
      </c>
      <c r="BW402">
        <v>14.6</v>
      </c>
      <c r="BX402">
        <v>14.6</v>
      </c>
      <c r="BY402">
        <v>14.6</v>
      </c>
      <c r="BZ402">
        <v>14.6</v>
      </c>
      <c r="CA402">
        <v>14.6</v>
      </c>
      <c r="CB402">
        <v>14.6</v>
      </c>
      <c r="CC402">
        <v>14.6</v>
      </c>
      <c r="CD402">
        <v>14.6</v>
      </c>
      <c r="CE402">
        <v>14.6</v>
      </c>
    </row>
    <row r="403" spans="1:83" ht="12.75">
      <c r="A403" s="67">
        <v>15872672</v>
      </c>
      <c r="B403" s="67" t="s">
        <v>963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  <c r="AS403">
        <v>0</v>
      </c>
      <c r="AT403">
        <v>0</v>
      </c>
      <c r="AU403">
        <v>0</v>
      </c>
      <c r="AV403">
        <v>0</v>
      </c>
      <c r="AW403">
        <v>0</v>
      </c>
      <c r="AX403">
        <v>0</v>
      </c>
      <c r="AY403">
        <v>0</v>
      </c>
      <c r="AZ403">
        <v>0</v>
      </c>
      <c r="BA403">
        <v>0</v>
      </c>
      <c r="BB403" s="77">
        <v>13.5</v>
      </c>
      <c r="BC403">
        <v>13.5</v>
      </c>
      <c r="BD403">
        <v>13.5</v>
      </c>
      <c r="BE403">
        <v>13.5</v>
      </c>
      <c r="BF403">
        <v>13.5</v>
      </c>
      <c r="BG403">
        <v>13.5</v>
      </c>
      <c r="BH403">
        <v>13.5</v>
      </c>
      <c r="BI403">
        <v>13.5</v>
      </c>
      <c r="BJ403">
        <v>13.5</v>
      </c>
      <c r="BK403">
        <v>13.5</v>
      </c>
      <c r="BL403">
        <v>13.5</v>
      </c>
      <c r="BM403">
        <v>13.5</v>
      </c>
      <c r="BN403" s="77">
        <v>13.9</v>
      </c>
      <c r="BO403">
        <v>13.9</v>
      </c>
      <c r="BP403">
        <v>13.9</v>
      </c>
      <c r="BQ403">
        <v>13.9</v>
      </c>
      <c r="BR403">
        <v>13.9</v>
      </c>
      <c r="BS403">
        <v>13.9</v>
      </c>
      <c r="BT403" s="8">
        <v>14.6</v>
      </c>
      <c r="BU403">
        <v>14.6</v>
      </c>
      <c r="BV403">
        <v>14.6</v>
      </c>
      <c r="BW403">
        <v>14.6</v>
      </c>
      <c r="BX403">
        <v>14.6</v>
      </c>
      <c r="BY403">
        <v>14.6</v>
      </c>
      <c r="BZ403">
        <v>14.6</v>
      </c>
      <c r="CA403">
        <v>14.6</v>
      </c>
      <c r="CB403">
        <v>14.6</v>
      </c>
      <c r="CC403">
        <v>14.6</v>
      </c>
      <c r="CD403">
        <v>14.6</v>
      </c>
      <c r="CE403">
        <v>14.6</v>
      </c>
    </row>
    <row r="404" spans="1:83" ht="12.75">
      <c r="A404" s="67">
        <v>15874275</v>
      </c>
      <c r="B404" s="67" t="s">
        <v>964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  <c r="AS404">
        <v>0</v>
      </c>
      <c r="AT404">
        <v>0</v>
      </c>
      <c r="AU404">
        <v>0</v>
      </c>
      <c r="AV404">
        <v>0</v>
      </c>
      <c r="AW404">
        <v>0</v>
      </c>
      <c r="AX404">
        <v>0</v>
      </c>
      <c r="AY404">
        <v>0</v>
      </c>
      <c r="AZ404">
        <v>0</v>
      </c>
      <c r="BA404">
        <v>0</v>
      </c>
      <c r="BB404" s="77">
        <v>13.5</v>
      </c>
      <c r="BC404">
        <v>13.5</v>
      </c>
      <c r="BD404">
        <v>13.5</v>
      </c>
      <c r="BE404">
        <v>13.5</v>
      </c>
      <c r="BF404">
        <v>13.5</v>
      </c>
      <c r="BG404">
        <v>13.5</v>
      </c>
      <c r="BH404">
        <v>13.5</v>
      </c>
      <c r="BI404">
        <v>13.5</v>
      </c>
      <c r="BJ404">
        <v>13.5</v>
      </c>
      <c r="BK404">
        <v>13.5</v>
      </c>
      <c r="BL404">
        <v>13.5</v>
      </c>
      <c r="BM404">
        <v>13.5</v>
      </c>
      <c r="BN404" s="77">
        <v>13.9</v>
      </c>
      <c r="BO404">
        <v>13.9</v>
      </c>
      <c r="BP404">
        <v>13.9</v>
      </c>
      <c r="BQ404">
        <v>13.9</v>
      </c>
      <c r="BR404">
        <v>13.9</v>
      </c>
      <c r="BS404">
        <v>13.9</v>
      </c>
      <c r="BT404" s="8">
        <v>14.6</v>
      </c>
      <c r="BU404">
        <v>14.6</v>
      </c>
      <c r="BV404">
        <v>14.6</v>
      </c>
      <c r="BW404">
        <v>14.6</v>
      </c>
      <c r="BX404">
        <v>14.6</v>
      </c>
      <c r="BY404">
        <v>14.6</v>
      </c>
      <c r="BZ404">
        <v>14.6</v>
      </c>
      <c r="CA404">
        <v>14.6</v>
      </c>
      <c r="CB404">
        <v>14.6</v>
      </c>
      <c r="CC404">
        <v>14.6</v>
      </c>
      <c r="CD404">
        <v>14.6</v>
      </c>
      <c r="CE404">
        <v>14.6</v>
      </c>
    </row>
    <row r="405" spans="1:83" ht="12.75">
      <c r="A405" s="68" t="s">
        <v>379</v>
      </c>
      <c r="B405" s="69" t="s">
        <v>1016</v>
      </c>
      <c r="C405" s="69">
        <v>13.4</v>
      </c>
      <c r="D405" s="69">
        <v>13.4</v>
      </c>
      <c r="E405" s="69">
        <v>13.4</v>
      </c>
      <c r="F405" s="69">
        <v>13.4</v>
      </c>
      <c r="G405" s="69">
        <v>13.4</v>
      </c>
      <c r="H405" s="69">
        <v>13.4</v>
      </c>
      <c r="I405" s="69">
        <v>13.4</v>
      </c>
      <c r="J405" s="69">
        <v>13.4</v>
      </c>
      <c r="K405" s="69">
        <v>13.4</v>
      </c>
      <c r="L405" s="69">
        <v>13.4</v>
      </c>
      <c r="M405" s="69">
        <v>13.4</v>
      </c>
      <c r="N405" s="69">
        <v>13.4</v>
      </c>
      <c r="O405" s="69">
        <v>13.4</v>
      </c>
      <c r="P405" s="69">
        <v>13.4</v>
      </c>
      <c r="Q405" s="69">
        <v>13.4</v>
      </c>
      <c r="R405" s="69">
        <v>13.4</v>
      </c>
      <c r="S405" s="69">
        <v>13.4</v>
      </c>
      <c r="T405" s="69">
        <v>13.4</v>
      </c>
      <c r="U405" s="69">
        <v>13.4</v>
      </c>
      <c r="V405" s="69">
        <v>13.4</v>
      </c>
      <c r="W405" s="69">
        <v>13.4</v>
      </c>
      <c r="X405">
        <v>13.4</v>
      </c>
      <c r="Y405">
        <v>13.4</v>
      </c>
      <c r="Z405">
        <v>13.4</v>
      </c>
      <c r="AA405">
        <v>13.4</v>
      </c>
      <c r="AB405">
        <v>13.4</v>
      </c>
      <c r="AC405">
        <v>13.4</v>
      </c>
      <c r="AD405" s="77">
        <v>12.5</v>
      </c>
      <c r="AE405">
        <v>12.5</v>
      </c>
      <c r="AF405">
        <v>12.5</v>
      </c>
      <c r="AG405">
        <v>12.5</v>
      </c>
      <c r="AH405">
        <v>12.5</v>
      </c>
      <c r="AI405">
        <v>12.5</v>
      </c>
      <c r="AJ405">
        <v>12.5</v>
      </c>
      <c r="AK405">
        <v>12.5</v>
      </c>
      <c r="AL405">
        <v>12.5</v>
      </c>
      <c r="AM405">
        <v>12.5</v>
      </c>
      <c r="AN405">
        <v>12.5</v>
      </c>
      <c r="AO405">
        <v>12.5</v>
      </c>
      <c r="AP405">
        <v>12.5</v>
      </c>
      <c r="AQ405">
        <v>12.5</v>
      </c>
      <c r="AR405">
        <v>12.5</v>
      </c>
      <c r="AS405">
        <v>12.5</v>
      </c>
      <c r="AT405">
        <v>12.5</v>
      </c>
      <c r="AU405">
        <v>12.5</v>
      </c>
      <c r="AV405">
        <v>12.5</v>
      </c>
      <c r="AW405">
        <v>12.5</v>
      </c>
      <c r="AX405">
        <v>12.5</v>
      </c>
      <c r="AY405">
        <v>12.5</v>
      </c>
      <c r="AZ405">
        <v>12.5</v>
      </c>
      <c r="BA405">
        <v>12.5</v>
      </c>
      <c r="BB405" s="77">
        <v>13.2</v>
      </c>
      <c r="BC405">
        <v>13.2</v>
      </c>
      <c r="BD405">
        <v>13.2</v>
      </c>
      <c r="BE405">
        <v>13.2</v>
      </c>
      <c r="BF405">
        <v>13.2</v>
      </c>
      <c r="BG405">
        <v>13.2</v>
      </c>
      <c r="BH405">
        <v>13.2</v>
      </c>
      <c r="BI405">
        <v>13.2</v>
      </c>
      <c r="BJ405">
        <v>13.2</v>
      </c>
      <c r="BK405">
        <v>13.2</v>
      </c>
      <c r="BL405">
        <v>13.2</v>
      </c>
      <c r="BM405">
        <v>13.2</v>
      </c>
      <c r="BN405" s="77">
        <v>13.8</v>
      </c>
      <c r="BO405">
        <v>13.8</v>
      </c>
      <c r="BP405">
        <v>13.8</v>
      </c>
      <c r="BQ405">
        <v>13.8</v>
      </c>
      <c r="BR405">
        <v>13.8</v>
      </c>
      <c r="BS405">
        <v>13.8</v>
      </c>
      <c r="BT405" s="8">
        <v>14.6</v>
      </c>
      <c r="BU405">
        <v>14.6</v>
      </c>
      <c r="BV405">
        <v>14.6</v>
      </c>
      <c r="BW405">
        <v>14.6</v>
      </c>
      <c r="BX405">
        <v>14.6</v>
      </c>
      <c r="BY405">
        <v>14.6</v>
      </c>
      <c r="BZ405">
        <v>14.6</v>
      </c>
      <c r="CA405">
        <v>14.6</v>
      </c>
      <c r="CB405">
        <v>14.6</v>
      </c>
      <c r="CC405">
        <v>14.6</v>
      </c>
      <c r="CD405">
        <v>14.6</v>
      </c>
      <c r="CE405">
        <v>14.6</v>
      </c>
    </row>
    <row r="406" spans="1:83" ht="12.75">
      <c r="A406" s="68" t="s">
        <v>380</v>
      </c>
      <c r="B406" s="69" t="s">
        <v>1017</v>
      </c>
      <c r="C406" s="69">
        <v>13.4</v>
      </c>
      <c r="D406" s="69">
        <v>13.4</v>
      </c>
      <c r="E406" s="69">
        <v>13.4</v>
      </c>
      <c r="F406" s="69">
        <v>13.4</v>
      </c>
      <c r="G406" s="69">
        <v>13.4</v>
      </c>
      <c r="H406" s="69">
        <v>13.4</v>
      </c>
      <c r="I406" s="69">
        <v>13.4</v>
      </c>
      <c r="J406" s="69">
        <v>13.4</v>
      </c>
      <c r="K406" s="69">
        <v>13.4</v>
      </c>
      <c r="L406" s="69">
        <v>13.4</v>
      </c>
      <c r="M406" s="69">
        <v>13.4</v>
      </c>
      <c r="N406" s="69">
        <v>13.4</v>
      </c>
      <c r="O406" s="69">
        <v>13.4</v>
      </c>
      <c r="P406" s="69">
        <v>13.4</v>
      </c>
      <c r="Q406" s="69">
        <v>13.4</v>
      </c>
      <c r="R406" s="69">
        <v>13.4</v>
      </c>
      <c r="S406" s="69">
        <v>13.4</v>
      </c>
      <c r="T406" s="69">
        <v>13.4</v>
      </c>
      <c r="U406" s="69">
        <v>13.4</v>
      </c>
      <c r="V406" s="69">
        <v>13.4</v>
      </c>
      <c r="W406" s="69">
        <v>13.4</v>
      </c>
      <c r="X406">
        <v>13.4</v>
      </c>
      <c r="Y406">
        <v>13.4</v>
      </c>
      <c r="Z406">
        <v>13.4</v>
      </c>
      <c r="AA406">
        <v>13.4</v>
      </c>
      <c r="AB406">
        <v>13.4</v>
      </c>
      <c r="AC406">
        <v>13.4</v>
      </c>
      <c r="AD406" s="77">
        <v>12.5</v>
      </c>
      <c r="AE406">
        <v>12.5</v>
      </c>
      <c r="AF406">
        <v>12.5</v>
      </c>
      <c r="AG406">
        <v>12.5</v>
      </c>
      <c r="AH406">
        <v>12.5</v>
      </c>
      <c r="AI406">
        <v>12.5</v>
      </c>
      <c r="AJ406">
        <v>12.5</v>
      </c>
      <c r="AK406">
        <v>12.5</v>
      </c>
      <c r="AL406">
        <v>12.5</v>
      </c>
      <c r="AM406">
        <v>12.5</v>
      </c>
      <c r="AN406">
        <v>12.5</v>
      </c>
      <c r="AO406">
        <v>12.5</v>
      </c>
      <c r="AP406">
        <v>12.5</v>
      </c>
      <c r="AQ406">
        <v>12.5</v>
      </c>
      <c r="AR406">
        <v>12.5</v>
      </c>
      <c r="AS406">
        <v>12.5</v>
      </c>
      <c r="AT406">
        <v>12.5</v>
      </c>
      <c r="AU406">
        <v>12.5</v>
      </c>
      <c r="AV406">
        <v>12.5</v>
      </c>
      <c r="AW406">
        <v>12.5</v>
      </c>
      <c r="AX406">
        <v>12.5</v>
      </c>
      <c r="AY406">
        <v>12.5</v>
      </c>
      <c r="AZ406">
        <v>12.5</v>
      </c>
      <c r="BA406">
        <v>12.5</v>
      </c>
      <c r="BB406" s="77">
        <v>13.2</v>
      </c>
      <c r="BC406">
        <v>13.2</v>
      </c>
      <c r="BD406">
        <v>13.2</v>
      </c>
      <c r="BE406">
        <v>13.2</v>
      </c>
      <c r="BF406">
        <v>13.2</v>
      </c>
      <c r="BG406">
        <v>13.2</v>
      </c>
      <c r="BH406">
        <v>13.2</v>
      </c>
      <c r="BI406">
        <v>13.2</v>
      </c>
      <c r="BJ406">
        <v>13.2</v>
      </c>
      <c r="BK406">
        <v>13.2</v>
      </c>
      <c r="BL406">
        <v>13.2</v>
      </c>
      <c r="BM406">
        <v>13.2</v>
      </c>
      <c r="BN406" s="77">
        <v>13.8</v>
      </c>
      <c r="BO406">
        <v>13.8</v>
      </c>
      <c r="BP406">
        <v>13.8</v>
      </c>
      <c r="BQ406">
        <v>13.8</v>
      </c>
      <c r="BR406">
        <v>13.8</v>
      </c>
      <c r="BS406">
        <v>13.8</v>
      </c>
      <c r="BT406" s="8">
        <v>14.6</v>
      </c>
      <c r="BU406">
        <v>14.6</v>
      </c>
      <c r="BV406">
        <v>14.6</v>
      </c>
      <c r="BW406">
        <v>14.6</v>
      </c>
      <c r="BX406">
        <v>14.6</v>
      </c>
      <c r="BY406">
        <v>14.6</v>
      </c>
      <c r="BZ406">
        <v>14.6</v>
      </c>
      <c r="CA406">
        <v>14.6</v>
      </c>
      <c r="CB406">
        <v>14.6</v>
      </c>
      <c r="CC406">
        <v>14.6</v>
      </c>
      <c r="CD406">
        <v>14.6</v>
      </c>
      <c r="CE406">
        <v>14.6</v>
      </c>
    </row>
    <row r="407" spans="1:83" ht="12.75">
      <c r="A407" s="7" t="s">
        <v>649</v>
      </c>
      <c r="B407" s="8" t="s">
        <v>650</v>
      </c>
      <c r="C407" s="8">
        <v>13.9</v>
      </c>
      <c r="D407" s="8">
        <v>13.9</v>
      </c>
      <c r="E407" s="8">
        <v>13.9</v>
      </c>
      <c r="F407" s="8">
        <v>13.9</v>
      </c>
      <c r="G407" s="8">
        <v>13.9</v>
      </c>
      <c r="H407" s="8">
        <v>13.9</v>
      </c>
      <c r="I407" s="8">
        <v>13.9</v>
      </c>
      <c r="J407" s="8">
        <v>13.9</v>
      </c>
      <c r="K407" s="8">
        <v>13.9</v>
      </c>
      <c r="L407" s="8">
        <v>13.9</v>
      </c>
      <c r="M407" s="8">
        <v>13.9</v>
      </c>
      <c r="N407" s="8">
        <v>13.9</v>
      </c>
      <c r="O407" s="8">
        <v>13.9</v>
      </c>
      <c r="P407" s="8">
        <v>13.9</v>
      </c>
      <c r="Q407" s="8">
        <v>13.9</v>
      </c>
      <c r="R407" s="8">
        <v>13.9</v>
      </c>
      <c r="S407" s="8">
        <v>13.9</v>
      </c>
      <c r="T407" s="8">
        <v>13.9</v>
      </c>
      <c r="U407" s="8">
        <v>13.9</v>
      </c>
      <c r="V407" s="8">
        <v>13.9</v>
      </c>
      <c r="W407" s="8">
        <v>13.9</v>
      </c>
      <c r="X407">
        <v>13.9</v>
      </c>
      <c r="Y407">
        <v>13.9</v>
      </c>
      <c r="Z407">
        <v>13.9</v>
      </c>
      <c r="AA407">
        <v>13.9</v>
      </c>
      <c r="AB407">
        <v>13.9</v>
      </c>
      <c r="AC407">
        <v>13.9</v>
      </c>
      <c r="AD407" s="77">
        <v>13</v>
      </c>
      <c r="AE407">
        <v>13</v>
      </c>
      <c r="AF407">
        <v>13</v>
      </c>
      <c r="AG407">
        <v>13</v>
      </c>
      <c r="AH407">
        <v>13</v>
      </c>
      <c r="AI407">
        <v>13</v>
      </c>
      <c r="AJ407">
        <v>13</v>
      </c>
      <c r="AK407">
        <v>13</v>
      </c>
      <c r="AL407">
        <v>13</v>
      </c>
      <c r="AM407">
        <v>13</v>
      </c>
      <c r="AN407">
        <v>13</v>
      </c>
      <c r="AO407">
        <v>13</v>
      </c>
      <c r="AP407">
        <v>13</v>
      </c>
      <c r="AQ407">
        <v>13</v>
      </c>
      <c r="AR407">
        <v>13</v>
      </c>
      <c r="AS407">
        <v>13</v>
      </c>
      <c r="AT407">
        <v>13</v>
      </c>
      <c r="AU407">
        <v>13</v>
      </c>
      <c r="AV407" s="77">
        <v>14.5</v>
      </c>
      <c r="AW407">
        <v>14.5</v>
      </c>
      <c r="AX407">
        <v>14.5</v>
      </c>
      <c r="AY407">
        <v>14.5</v>
      </c>
      <c r="AZ407">
        <v>14.5</v>
      </c>
      <c r="BA407">
        <v>14.5</v>
      </c>
      <c r="BB407">
        <v>14.5</v>
      </c>
      <c r="BC407">
        <v>14.5</v>
      </c>
      <c r="BD407">
        <v>14.5</v>
      </c>
      <c r="BE407">
        <v>14.5</v>
      </c>
      <c r="BF407">
        <v>14.5</v>
      </c>
      <c r="BG407">
        <v>14.5</v>
      </c>
      <c r="BH407" s="156">
        <v>14.2</v>
      </c>
      <c r="BI407">
        <v>14.2</v>
      </c>
      <c r="BJ407">
        <v>14.2</v>
      </c>
      <c r="BK407">
        <v>14.2</v>
      </c>
      <c r="BL407">
        <v>14.2</v>
      </c>
      <c r="BM407">
        <v>14.2</v>
      </c>
      <c r="BN407">
        <v>14.2</v>
      </c>
      <c r="BO407">
        <v>14.2</v>
      </c>
      <c r="BP407">
        <v>14.2</v>
      </c>
      <c r="BQ407">
        <v>14.2</v>
      </c>
      <c r="BR407">
        <v>14.2</v>
      </c>
      <c r="BS407">
        <v>14.2</v>
      </c>
      <c r="BT407" s="8">
        <v>14.6</v>
      </c>
      <c r="BU407">
        <v>14.6</v>
      </c>
      <c r="BV407">
        <v>14.6</v>
      </c>
      <c r="BW407">
        <v>14.6</v>
      </c>
      <c r="BX407">
        <v>14.6</v>
      </c>
      <c r="BY407">
        <v>14.6</v>
      </c>
      <c r="BZ407">
        <v>14.6</v>
      </c>
      <c r="CA407">
        <v>14.6</v>
      </c>
      <c r="CB407">
        <v>14.6</v>
      </c>
      <c r="CC407">
        <v>14.6</v>
      </c>
      <c r="CD407">
        <v>14.6</v>
      </c>
      <c r="CE407">
        <v>14.6</v>
      </c>
    </row>
    <row r="408" spans="1:83" ht="12.75">
      <c r="A408" s="7" t="s">
        <v>651</v>
      </c>
      <c r="B408" s="8" t="s">
        <v>652</v>
      </c>
      <c r="C408" s="8">
        <v>13.9</v>
      </c>
      <c r="D408" s="8">
        <v>13.9</v>
      </c>
      <c r="E408" s="8">
        <v>13.9</v>
      </c>
      <c r="F408" s="8">
        <v>13.9</v>
      </c>
      <c r="G408" s="8">
        <v>13.9</v>
      </c>
      <c r="H408" s="8">
        <v>13.9</v>
      </c>
      <c r="I408" s="8">
        <v>13.9</v>
      </c>
      <c r="J408" s="8">
        <v>13.9</v>
      </c>
      <c r="K408" s="8">
        <v>13.9</v>
      </c>
      <c r="L408" s="8">
        <v>13.9</v>
      </c>
      <c r="M408" s="8">
        <v>13.9</v>
      </c>
      <c r="N408" s="8">
        <v>13.9</v>
      </c>
      <c r="O408" s="8">
        <v>13.9</v>
      </c>
      <c r="P408" s="8">
        <v>13.9</v>
      </c>
      <c r="Q408" s="8">
        <v>13.9</v>
      </c>
      <c r="R408" s="8">
        <v>13.9</v>
      </c>
      <c r="S408" s="8">
        <v>13.9</v>
      </c>
      <c r="T408" s="8">
        <v>13.9</v>
      </c>
      <c r="U408" s="8">
        <v>13.9</v>
      </c>
      <c r="V408" s="8">
        <v>13.9</v>
      </c>
      <c r="W408" s="8">
        <v>13.9</v>
      </c>
      <c r="X408">
        <v>13.9</v>
      </c>
      <c r="Y408">
        <v>13.9</v>
      </c>
      <c r="Z408">
        <v>13.9</v>
      </c>
      <c r="AA408">
        <v>13.9</v>
      </c>
      <c r="AB408">
        <v>13.9</v>
      </c>
      <c r="AC408">
        <v>13.9</v>
      </c>
      <c r="AD408" s="77">
        <v>13</v>
      </c>
      <c r="AE408">
        <v>13</v>
      </c>
      <c r="AF408">
        <v>13</v>
      </c>
      <c r="AG408">
        <v>13</v>
      </c>
      <c r="AH408">
        <v>13</v>
      </c>
      <c r="AI408">
        <v>13</v>
      </c>
      <c r="AJ408">
        <v>13</v>
      </c>
      <c r="AK408">
        <v>13</v>
      </c>
      <c r="AL408">
        <v>13</v>
      </c>
      <c r="AM408">
        <v>13</v>
      </c>
      <c r="AN408">
        <v>13</v>
      </c>
      <c r="AO408">
        <v>13</v>
      </c>
      <c r="AP408">
        <v>13</v>
      </c>
      <c r="AQ408">
        <v>13</v>
      </c>
      <c r="AR408">
        <v>13</v>
      </c>
      <c r="AS408">
        <v>13</v>
      </c>
      <c r="AT408">
        <v>13</v>
      </c>
      <c r="AU408">
        <v>13</v>
      </c>
      <c r="AV408" s="77">
        <v>14.5</v>
      </c>
      <c r="AW408">
        <v>14.5</v>
      </c>
      <c r="AX408">
        <v>14.5</v>
      </c>
      <c r="AY408">
        <v>14.5</v>
      </c>
      <c r="AZ408">
        <v>14.5</v>
      </c>
      <c r="BA408">
        <v>14.5</v>
      </c>
      <c r="BB408">
        <v>14.5</v>
      </c>
      <c r="BC408">
        <v>14.5</v>
      </c>
      <c r="BD408">
        <v>14.5</v>
      </c>
      <c r="BE408">
        <v>14.5</v>
      </c>
      <c r="BF408">
        <v>14.5</v>
      </c>
      <c r="BG408">
        <v>14.5</v>
      </c>
      <c r="BH408" s="156">
        <v>14.2</v>
      </c>
      <c r="BI408">
        <v>14.2</v>
      </c>
      <c r="BJ408">
        <v>14.2</v>
      </c>
      <c r="BK408">
        <v>14.2</v>
      </c>
      <c r="BL408">
        <v>14.2</v>
      </c>
      <c r="BM408">
        <v>14.2</v>
      </c>
      <c r="BN408">
        <v>14.2</v>
      </c>
      <c r="BO408">
        <v>14.2</v>
      </c>
      <c r="BP408">
        <v>14.2</v>
      </c>
      <c r="BQ408">
        <v>14.2</v>
      </c>
      <c r="BR408">
        <v>14.2</v>
      </c>
      <c r="BS408">
        <v>14.2</v>
      </c>
      <c r="BT408" s="8">
        <v>14.6</v>
      </c>
      <c r="BU408">
        <v>14.6</v>
      </c>
      <c r="BV408">
        <v>14.6</v>
      </c>
      <c r="BW408">
        <v>14.6</v>
      </c>
      <c r="BX408">
        <v>14.6</v>
      </c>
      <c r="BY408">
        <v>14.6</v>
      </c>
      <c r="BZ408">
        <v>14.6</v>
      </c>
      <c r="CA408">
        <v>14.6</v>
      </c>
      <c r="CB408">
        <v>14.6</v>
      </c>
      <c r="CC408">
        <v>14.6</v>
      </c>
      <c r="CD408">
        <v>14.6</v>
      </c>
      <c r="CE408">
        <v>14.6</v>
      </c>
    </row>
    <row r="409" spans="1:83" ht="12.75">
      <c r="A409" s="7" t="s">
        <v>653</v>
      </c>
      <c r="B409" s="8" t="s">
        <v>654</v>
      </c>
      <c r="C409" s="8">
        <v>13.5</v>
      </c>
      <c r="D409" s="8">
        <v>13.5</v>
      </c>
      <c r="E409" s="8">
        <v>13.5</v>
      </c>
      <c r="F409" s="8">
        <v>13.5</v>
      </c>
      <c r="G409" s="8">
        <v>13.5</v>
      </c>
      <c r="H409" s="8">
        <v>13.5</v>
      </c>
      <c r="I409" s="8">
        <v>13.5</v>
      </c>
      <c r="J409" s="8">
        <v>13.5</v>
      </c>
      <c r="K409" s="8">
        <v>13.5</v>
      </c>
      <c r="L409" s="8">
        <v>13.5</v>
      </c>
      <c r="M409" s="8">
        <v>13.5</v>
      </c>
      <c r="N409" s="8">
        <v>13.5</v>
      </c>
      <c r="O409" s="8">
        <v>13.5</v>
      </c>
      <c r="P409" s="8">
        <v>13.5</v>
      </c>
      <c r="Q409" s="8">
        <v>13.5</v>
      </c>
      <c r="R409" s="8">
        <v>13.5</v>
      </c>
      <c r="S409" s="8">
        <v>13.5</v>
      </c>
      <c r="T409" s="8">
        <v>13.5</v>
      </c>
      <c r="U409" s="8">
        <v>13.5</v>
      </c>
      <c r="V409" s="8">
        <v>13.5</v>
      </c>
      <c r="W409" s="8">
        <v>13.5</v>
      </c>
      <c r="X409">
        <v>13.5</v>
      </c>
      <c r="Y409">
        <v>13.5</v>
      </c>
      <c r="Z409">
        <v>13.5</v>
      </c>
      <c r="AA409">
        <v>13.5</v>
      </c>
      <c r="AB409">
        <v>13.5</v>
      </c>
      <c r="AC409">
        <v>13.5</v>
      </c>
      <c r="AD409" s="77">
        <v>12.6</v>
      </c>
      <c r="AE409">
        <v>12.6</v>
      </c>
      <c r="AF409">
        <v>12.6</v>
      </c>
      <c r="AG409">
        <v>12.6</v>
      </c>
      <c r="AH409">
        <v>12.6</v>
      </c>
      <c r="AI409">
        <v>12.6</v>
      </c>
      <c r="AJ409">
        <v>12.6</v>
      </c>
      <c r="AK409">
        <v>12.6</v>
      </c>
      <c r="AL409">
        <v>12.6</v>
      </c>
      <c r="AM409">
        <v>12.6</v>
      </c>
      <c r="AN409">
        <v>12.6</v>
      </c>
      <c r="AO409">
        <v>12.6</v>
      </c>
      <c r="AP409">
        <v>12.6</v>
      </c>
      <c r="AQ409">
        <v>12.6</v>
      </c>
      <c r="AR409">
        <v>12.6</v>
      </c>
      <c r="AS409">
        <v>12.6</v>
      </c>
      <c r="AT409">
        <v>12.6</v>
      </c>
      <c r="AU409">
        <v>12.6</v>
      </c>
      <c r="AV409" s="77">
        <v>13.1</v>
      </c>
      <c r="AW409">
        <v>13.1</v>
      </c>
      <c r="AX409">
        <v>13.1</v>
      </c>
      <c r="AY409">
        <v>13.1</v>
      </c>
      <c r="AZ409">
        <v>13.1</v>
      </c>
      <c r="BA409">
        <v>13.1</v>
      </c>
      <c r="BB409">
        <v>13.1</v>
      </c>
      <c r="BC409">
        <v>13.1</v>
      </c>
      <c r="BD409">
        <v>13.1</v>
      </c>
      <c r="BE409">
        <v>13.1</v>
      </c>
      <c r="BF409">
        <v>13.1</v>
      </c>
      <c r="BG409">
        <v>13.1</v>
      </c>
      <c r="BH409">
        <v>13.1</v>
      </c>
      <c r="BI409">
        <v>13.1</v>
      </c>
      <c r="BJ409">
        <v>13.1</v>
      </c>
      <c r="BK409">
        <v>13.1</v>
      </c>
      <c r="BL409">
        <v>13.1</v>
      </c>
      <c r="BM409">
        <v>13.1</v>
      </c>
      <c r="BN409" s="77">
        <v>13.9</v>
      </c>
      <c r="BO409">
        <v>13.9</v>
      </c>
      <c r="BP409">
        <v>13.9</v>
      </c>
      <c r="BQ409">
        <v>13.9</v>
      </c>
      <c r="BR409">
        <v>13.9</v>
      </c>
      <c r="BS409">
        <v>13.9</v>
      </c>
      <c r="BT409" s="8">
        <v>14.6</v>
      </c>
      <c r="BU409">
        <v>14.6</v>
      </c>
      <c r="BV409">
        <v>14.6</v>
      </c>
      <c r="BW409">
        <v>14.6</v>
      </c>
      <c r="BX409">
        <v>14.6</v>
      </c>
      <c r="BY409">
        <v>14.6</v>
      </c>
      <c r="BZ409">
        <v>14.6</v>
      </c>
      <c r="CA409">
        <v>14.6</v>
      </c>
      <c r="CB409">
        <v>14.6</v>
      </c>
      <c r="CC409">
        <v>14.6</v>
      </c>
      <c r="CD409">
        <v>14.6</v>
      </c>
      <c r="CE409">
        <v>14.6</v>
      </c>
    </row>
    <row r="410" spans="1:83" ht="12.75">
      <c r="A410" s="7" t="s">
        <v>655</v>
      </c>
      <c r="B410" s="8" t="s">
        <v>656</v>
      </c>
      <c r="C410" s="8">
        <v>13.5</v>
      </c>
      <c r="D410" s="8">
        <v>13.5</v>
      </c>
      <c r="E410" s="8">
        <v>13.5</v>
      </c>
      <c r="F410" s="8">
        <v>13.5</v>
      </c>
      <c r="G410" s="8">
        <v>13.5</v>
      </c>
      <c r="H410" s="8">
        <v>13.5</v>
      </c>
      <c r="I410" s="8">
        <v>13.5</v>
      </c>
      <c r="J410" s="8">
        <v>13.5</v>
      </c>
      <c r="K410" s="8">
        <v>13.5</v>
      </c>
      <c r="L410" s="8">
        <v>13.5</v>
      </c>
      <c r="M410" s="8">
        <v>13.5</v>
      </c>
      <c r="N410" s="8">
        <v>13.5</v>
      </c>
      <c r="O410" s="8">
        <v>13.5</v>
      </c>
      <c r="P410" s="8">
        <v>13.5</v>
      </c>
      <c r="Q410" s="8">
        <v>13.5</v>
      </c>
      <c r="R410" s="8">
        <v>13.5</v>
      </c>
      <c r="S410" s="8">
        <v>13.5</v>
      </c>
      <c r="T410" s="8">
        <v>13.5</v>
      </c>
      <c r="U410" s="8">
        <v>13.5</v>
      </c>
      <c r="V410" s="8">
        <v>13.5</v>
      </c>
      <c r="W410" s="8">
        <v>13.5</v>
      </c>
      <c r="X410">
        <v>13.5</v>
      </c>
      <c r="Y410">
        <v>13.5</v>
      </c>
      <c r="Z410">
        <v>13.5</v>
      </c>
      <c r="AA410">
        <v>13.5</v>
      </c>
      <c r="AB410">
        <v>13.5</v>
      </c>
      <c r="AC410">
        <v>13.5</v>
      </c>
      <c r="AD410" s="77">
        <v>12.6</v>
      </c>
      <c r="AE410">
        <v>12.6</v>
      </c>
      <c r="AF410">
        <v>12.6</v>
      </c>
      <c r="AG410">
        <v>12.6</v>
      </c>
      <c r="AH410">
        <v>12.6</v>
      </c>
      <c r="AI410">
        <v>12.6</v>
      </c>
      <c r="AJ410">
        <v>12.6</v>
      </c>
      <c r="AK410">
        <v>12.6</v>
      </c>
      <c r="AL410">
        <v>12.6</v>
      </c>
      <c r="AM410">
        <v>12.6</v>
      </c>
      <c r="AN410">
        <v>12.6</v>
      </c>
      <c r="AO410">
        <v>12.6</v>
      </c>
      <c r="AP410">
        <v>12.6</v>
      </c>
      <c r="AQ410">
        <v>12.6</v>
      </c>
      <c r="AR410">
        <v>12.6</v>
      </c>
      <c r="AS410">
        <v>12.6</v>
      </c>
      <c r="AT410">
        <v>12.6</v>
      </c>
      <c r="AU410">
        <v>12.6</v>
      </c>
      <c r="AV410" s="77">
        <v>13.1</v>
      </c>
      <c r="AW410">
        <v>13.1</v>
      </c>
      <c r="AX410">
        <v>13.1</v>
      </c>
      <c r="AY410">
        <v>13.1</v>
      </c>
      <c r="AZ410">
        <v>13.1</v>
      </c>
      <c r="BA410">
        <v>13.1</v>
      </c>
      <c r="BB410">
        <v>13.1</v>
      </c>
      <c r="BC410">
        <v>13.1</v>
      </c>
      <c r="BD410">
        <v>13.1</v>
      </c>
      <c r="BE410">
        <v>13.1</v>
      </c>
      <c r="BF410">
        <v>13.1</v>
      </c>
      <c r="BG410">
        <v>13.1</v>
      </c>
      <c r="BH410">
        <v>13.1</v>
      </c>
      <c r="BI410">
        <v>13.1</v>
      </c>
      <c r="BJ410">
        <v>13.1</v>
      </c>
      <c r="BK410">
        <v>13.1</v>
      </c>
      <c r="BL410">
        <v>13.1</v>
      </c>
      <c r="BM410">
        <v>13.1</v>
      </c>
      <c r="BN410" s="77">
        <v>13.9</v>
      </c>
      <c r="BO410">
        <v>13.9</v>
      </c>
      <c r="BP410">
        <v>13.9</v>
      </c>
      <c r="BQ410">
        <v>13.9</v>
      </c>
      <c r="BR410">
        <v>13.9</v>
      </c>
      <c r="BS410">
        <v>13.9</v>
      </c>
      <c r="BT410" s="8">
        <v>14.6</v>
      </c>
      <c r="BU410">
        <v>14.6</v>
      </c>
      <c r="BV410">
        <v>14.6</v>
      </c>
      <c r="BW410">
        <v>14.6</v>
      </c>
      <c r="BX410">
        <v>14.6</v>
      </c>
      <c r="BY410">
        <v>14.6</v>
      </c>
      <c r="BZ410">
        <v>14.6</v>
      </c>
      <c r="CA410">
        <v>14.6</v>
      </c>
      <c r="CB410">
        <v>14.6</v>
      </c>
      <c r="CC410">
        <v>14.6</v>
      </c>
      <c r="CD410">
        <v>14.6</v>
      </c>
      <c r="CE410">
        <v>14.6</v>
      </c>
    </row>
    <row r="411" spans="1:85" ht="12.75">
      <c r="A411" s="7" t="s">
        <v>657</v>
      </c>
      <c r="B411" s="8" t="s">
        <v>658</v>
      </c>
      <c r="C411" s="8">
        <v>13.1</v>
      </c>
      <c r="D411" s="8">
        <v>13.1</v>
      </c>
      <c r="E411" s="8">
        <v>13.1</v>
      </c>
      <c r="F411" s="8">
        <v>13.1</v>
      </c>
      <c r="G411" s="8">
        <v>13.1</v>
      </c>
      <c r="H411" s="8">
        <v>13.1</v>
      </c>
      <c r="I411" s="8">
        <v>13.1</v>
      </c>
      <c r="J411" s="8">
        <v>13.1</v>
      </c>
      <c r="K411" s="8">
        <v>13.1</v>
      </c>
      <c r="L411" s="64">
        <v>13.9</v>
      </c>
      <c r="M411" s="8">
        <v>13.9</v>
      </c>
      <c r="N411" s="8">
        <v>13.9</v>
      </c>
      <c r="O411" s="8">
        <v>13.9</v>
      </c>
      <c r="P411" s="8">
        <v>13.9</v>
      </c>
      <c r="Q411" s="8">
        <v>13.9</v>
      </c>
      <c r="R411" s="8">
        <v>13.9</v>
      </c>
      <c r="S411" s="8">
        <v>13.9</v>
      </c>
      <c r="T411" s="8">
        <v>13.9</v>
      </c>
      <c r="U411" s="8">
        <v>13.9</v>
      </c>
      <c r="V411" s="8">
        <v>13.9</v>
      </c>
      <c r="W411" s="8">
        <v>13.9</v>
      </c>
      <c r="X411">
        <v>13.9</v>
      </c>
      <c r="Y411">
        <v>13.9</v>
      </c>
      <c r="Z411">
        <v>13.9</v>
      </c>
      <c r="AA411">
        <v>13.9</v>
      </c>
      <c r="AB411">
        <v>13.9</v>
      </c>
      <c r="AC411">
        <v>13.9</v>
      </c>
      <c r="AD411" s="77">
        <v>13</v>
      </c>
      <c r="AE411">
        <v>13</v>
      </c>
      <c r="AF411">
        <v>13</v>
      </c>
      <c r="AG411">
        <v>13</v>
      </c>
      <c r="AH411">
        <v>13</v>
      </c>
      <c r="AI411">
        <v>13</v>
      </c>
      <c r="AJ411">
        <v>13</v>
      </c>
      <c r="AK411">
        <v>13</v>
      </c>
      <c r="AL411">
        <v>13</v>
      </c>
      <c r="AM411">
        <v>13</v>
      </c>
      <c r="AN411">
        <v>13</v>
      </c>
      <c r="AO411">
        <v>13</v>
      </c>
      <c r="AP411" s="77">
        <v>13.6</v>
      </c>
      <c r="AQ411">
        <v>13.6</v>
      </c>
      <c r="AR411">
        <v>13.6</v>
      </c>
      <c r="AS411">
        <v>13.6</v>
      </c>
      <c r="AT411">
        <v>13.6</v>
      </c>
      <c r="AU411">
        <v>13.6</v>
      </c>
      <c r="AV411" s="77">
        <v>0</v>
      </c>
      <c r="AW411">
        <v>0</v>
      </c>
      <c r="AX411">
        <v>0</v>
      </c>
      <c r="AY411">
        <v>0</v>
      </c>
      <c r="AZ411">
        <v>0</v>
      </c>
      <c r="BA411">
        <v>0</v>
      </c>
      <c r="BB411">
        <v>0</v>
      </c>
      <c r="BC411">
        <v>0</v>
      </c>
      <c r="BD411">
        <v>0</v>
      </c>
      <c r="BE411">
        <v>0</v>
      </c>
      <c r="BF411">
        <v>0</v>
      </c>
      <c r="BG411">
        <v>0</v>
      </c>
      <c r="BH411">
        <v>0</v>
      </c>
      <c r="BI411">
        <v>0</v>
      </c>
      <c r="BJ411">
        <v>0</v>
      </c>
      <c r="BK411">
        <v>0</v>
      </c>
      <c r="BL411">
        <v>0</v>
      </c>
      <c r="BM411">
        <v>0</v>
      </c>
      <c r="BN411">
        <v>0</v>
      </c>
      <c r="BO411">
        <v>0</v>
      </c>
      <c r="BP411">
        <v>0</v>
      </c>
      <c r="BQ411">
        <v>0</v>
      </c>
      <c r="BR411">
        <v>0</v>
      </c>
      <c r="BS411">
        <v>0</v>
      </c>
      <c r="BT411" s="8">
        <v>0</v>
      </c>
      <c r="BU411">
        <v>0</v>
      </c>
      <c r="BV411">
        <v>0</v>
      </c>
      <c r="BW411">
        <v>0</v>
      </c>
      <c r="BX411">
        <v>0</v>
      </c>
      <c r="BY411">
        <v>0</v>
      </c>
      <c r="BZ411">
        <v>0</v>
      </c>
      <c r="CA411">
        <v>0</v>
      </c>
      <c r="CB411">
        <v>0</v>
      </c>
      <c r="CC411">
        <v>0</v>
      </c>
      <c r="CD411">
        <v>0</v>
      </c>
      <c r="CE411">
        <v>0</v>
      </c>
      <c r="CF411" t="s">
        <v>780</v>
      </c>
      <c r="CG411" t="s">
        <v>798</v>
      </c>
    </row>
    <row r="412" spans="1:85" ht="12.75">
      <c r="A412" s="7" t="s">
        <v>659</v>
      </c>
      <c r="B412" s="8" t="s">
        <v>658</v>
      </c>
      <c r="C412" s="8">
        <v>13.1</v>
      </c>
      <c r="D412" s="8">
        <v>13.1</v>
      </c>
      <c r="E412" s="8">
        <v>13.1</v>
      </c>
      <c r="F412" s="8">
        <v>13.1</v>
      </c>
      <c r="G412" s="8">
        <v>13.1</v>
      </c>
      <c r="H412" s="8">
        <v>13.1</v>
      </c>
      <c r="I412" s="8">
        <v>13.1</v>
      </c>
      <c r="J412" s="8">
        <v>13.1</v>
      </c>
      <c r="K412" s="8">
        <v>13.1</v>
      </c>
      <c r="L412" s="64">
        <v>13.9</v>
      </c>
      <c r="M412" s="8">
        <v>13.9</v>
      </c>
      <c r="N412" s="8">
        <v>13.9</v>
      </c>
      <c r="O412" s="8">
        <v>13.9</v>
      </c>
      <c r="P412" s="8">
        <v>13.9</v>
      </c>
      <c r="Q412" s="8">
        <v>13.9</v>
      </c>
      <c r="R412" s="8">
        <v>13.9</v>
      </c>
      <c r="S412" s="8">
        <v>13.9</v>
      </c>
      <c r="T412" s="8">
        <v>13.9</v>
      </c>
      <c r="U412" s="8">
        <v>13.9</v>
      </c>
      <c r="V412" s="8">
        <v>13.9</v>
      </c>
      <c r="W412" s="8">
        <v>13.9</v>
      </c>
      <c r="X412">
        <v>13.9</v>
      </c>
      <c r="Y412">
        <v>13.9</v>
      </c>
      <c r="Z412">
        <v>13.9</v>
      </c>
      <c r="AA412">
        <v>13.9</v>
      </c>
      <c r="AB412">
        <v>13.9</v>
      </c>
      <c r="AC412">
        <v>13.9</v>
      </c>
      <c r="AD412" s="77">
        <v>13</v>
      </c>
      <c r="AE412">
        <v>13</v>
      </c>
      <c r="AF412">
        <v>13</v>
      </c>
      <c r="AG412">
        <v>13</v>
      </c>
      <c r="AH412">
        <v>13</v>
      </c>
      <c r="AI412">
        <v>13</v>
      </c>
      <c r="AJ412">
        <v>13</v>
      </c>
      <c r="AK412">
        <v>13</v>
      </c>
      <c r="AL412">
        <v>13</v>
      </c>
      <c r="AM412">
        <v>13</v>
      </c>
      <c r="AN412">
        <v>13</v>
      </c>
      <c r="AO412">
        <v>13</v>
      </c>
      <c r="AP412" s="77">
        <v>13.6</v>
      </c>
      <c r="AQ412">
        <v>13.6</v>
      </c>
      <c r="AR412">
        <v>13.6</v>
      </c>
      <c r="AS412">
        <v>13.6</v>
      </c>
      <c r="AT412">
        <v>13.6</v>
      </c>
      <c r="AU412">
        <v>13.6</v>
      </c>
      <c r="AV412" s="77">
        <v>0</v>
      </c>
      <c r="AW412">
        <v>0</v>
      </c>
      <c r="AX412">
        <v>0</v>
      </c>
      <c r="AY412">
        <v>0</v>
      </c>
      <c r="AZ412">
        <v>0</v>
      </c>
      <c r="BA412">
        <v>0</v>
      </c>
      <c r="BB412">
        <v>0</v>
      </c>
      <c r="BC412">
        <v>0</v>
      </c>
      <c r="BD412">
        <v>0</v>
      </c>
      <c r="BE412">
        <v>0</v>
      </c>
      <c r="BF412">
        <v>0</v>
      </c>
      <c r="BG412">
        <v>0</v>
      </c>
      <c r="BH412">
        <v>0</v>
      </c>
      <c r="BI412">
        <v>0</v>
      </c>
      <c r="BJ412">
        <v>0</v>
      </c>
      <c r="BK412">
        <v>0</v>
      </c>
      <c r="BL412">
        <v>0</v>
      </c>
      <c r="BM412">
        <v>0</v>
      </c>
      <c r="BN412">
        <v>0</v>
      </c>
      <c r="BO412">
        <v>0</v>
      </c>
      <c r="BP412">
        <v>0</v>
      </c>
      <c r="BQ412">
        <v>0</v>
      </c>
      <c r="BR412">
        <v>0</v>
      </c>
      <c r="BS412">
        <v>0</v>
      </c>
      <c r="BT412" s="8">
        <v>0</v>
      </c>
      <c r="BU412">
        <v>0</v>
      </c>
      <c r="BV412">
        <v>0</v>
      </c>
      <c r="BW412">
        <v>0</v>
      </c>
      <c r="BX412">
        <v>0</v>
      </c>
      <c r="BY412">
        <v>0</v>
      </c>
      <c r="BZ412">
        <v>0</v>
      </c>
      <c r="CA412">
        <v>0</v>
      </c>
      <c r="CB412">
        <v>0</v>
      </c>
      <c r="CC412">
        <v>0</v>
      </c>
      <c r="CD412">
        <v>0</v>
      </c>
      <c r="CE412">
        <v>0</v>
      </c>
      <c r="CF412" t="s">
        <v>780</v>
      </c>
      <c r="CG412" t="s">
        <v>799</v>
      </c>
    </row>
    <row r="413" spans="1:84" ht="12.75">
      <c r="A413" s="7" t="s">
        <v>671</v>
      </c>
      <c r="B413" s="8" t="s">
        <v>805</v>
      </c>
      <c r="C413" s="8">
        <v>13.9</v>
      </c>
      <c r="D413" s="8">
        <v>13.9</v>
      </c>
      <c r="E413" s="8">
        <v>13.9</v>
      </c>
      <c r="F413" s="8">
        <v>13.9</v>
      </c>
      <c r="G413" s="64">
        <v>14.7</v>
      </c>
      <c r="H413" s="8">
        <v>14.7</v>
      </c>
      <c r="I413" s="8">
        <v>14.7</v>
      </c>
      <c r="J413" s="8">
        <v>14.7</v>
      </c>
      <c r="K413" s="8">
        <v>14.7</v>
      </c>
      <c r="L413" s="8">
        <v>14.7</v>
      </c>
      <c r="M413" s="8">
        <v>14.7</v>
      </c>
      <c r="N413" s="8">
        <v>14.7</v>
      </c>
      <c r="O413" s="8">
        <v>14.7</v>
      </c>
      <c r="P413" s="8">
        <v>14.7</v>
      </c>
      <c r="Q413" s="8">
        <v>14.7</v>
      </c>
      <c r="R413" s="64">
        <v>14.2</v>
      </c>
      <c r="S413" s="8">
        <v>14.2</v>
      </c>
      <c r="T413" s="8">
        <v>14.2</v>
      </c>
      <c r="U413" s="8">
        <v>14.2</v>
      </c>
      <c r="V413" s="8">
        <v>14.2</v>
      </c>
      <c r="W413" s="8">
        <v>14.2</v>
      </c>
      <c r="X413">
        <v>14.2</v>
      </c>
      <c r="Y413">
        <v>14.2</v>
      </c>
      <c r="Z413">
        <v>14.2</v>
      </c>
      <c r="AA413">
        <v>14.2</v>
      </c>
      <c r="AB413">
        <v>14.2</v>
      </c>
      <c r="AC413">
        <v>14.2</v>
      </c>
      <c r="AD413" s="77">
        <v>13.3</v>
      </c>
      <c r="AE413">
        <v>13.3</v>
      </c>
      <c r="AF413">
        <v>13.3</v>
      </c>
      <c r="AG413">
        <v>13.3</v>
      </c>
      <c r="AH413">
        <v>13.3</v>
      </c>
      <c r="AI413">
        <v>13.3</v>
      </c>
      <c r="AJ413">
        <v>13.3</v>
      </c>
      <c r="AK413">
        <v>13.3</v>
      </c>
      <c r="AL413">
        <v>13.3</v>
      </c>
      <c r="AM413">
        <v>13.3</v>
      </c>
      <c r="AN413">
        <v>13.3</v>
      </c>
      <c r="AO413">
        <v>13.3</v>
      </c>
      <c r="AP413">
        <v>13.3</v>
      </c>
      <c r="AQ413">
        <v>13.3</v>
      </c>
      <c r="AR413">
        <v>13.3</v>
      </c>
      <c r="AS413">
        <v>13.3</v>
      </c>
      <c r="AT413">
        <v>13.3</v>
      </c>
      <c r="AU413">
        <v>13.3</v>
      </c>
      <c r="AV413" s="77">
        <v>14.1</v>
      </c>
      <c r="AW413">
        <v>14.1</v>
      </c>
      <c r="AX413">
        <v>14.1</v>
      </c>
      <c r="AY413">
        <v>14.1</v>
      </c>
      <c r="AZ413">
        <v>14.1</v>
      </c>
      <c r="BA413">
        <v>14.1</v>
      </c>
      <c r="BB413">
        <v>14.1</v>
      </c>
      <c r="BC413">
        <v>14.1</v>
      </c>
      <c r="BD413">
        <v>14.1</v>
      </c>
      <c r="BE413">
        <v>14.1</v>
      </c>
      <c r="BF413">
        <v>14.1</v>
      </c>
      <c r="BG413">
        <v>14.1</v>
      </c>
      <c r="BH413">
        <v>14.1</v>
      </c>
      <c r="BI413">
        <v>14.1</v>
      </c>
      <c r="BJ413">
        <v>14.1</v>
      </c>
      <c r="BK413">
        <v>14.1</v>
      </c>
      <c r="BL413">
        <v>14.1</v>
      </c>
      <c r="BM413">
        <v>14.1</v>
      </c>
      <c r="BN413">
        <v>14.1</v>
      </c>
      <c r="BO413">
        <v>14.1</v>
      </c>
      <c r="BP413">
        <v>14.1</v>
      </c>
      <c r="BQ413">
        <v>14.1</v>
      </c>
      <c r="BR413">
        <v>14.1</v>
      </c>
      <c r="BS413">
        <v>14.1</v>
      </c>
      <c r="BT413" s="8">
        <v>14.6</v>
      </c>
      <c r="BU413">
        <v>14.6</v>
      </c>
      <c r="BV413">
        <v>14.6</v>
      </c>
      <c r="BW413">
        <v>14.6</v>
      </c>
      <c r="BX413">
        <v>14.6</v>
      </c>
      <c r="BY413">
        <v>14.6</v>
      </c>
      <c r="BZ413">
        <v>14.6</v>
      </c>
      <c r="CA413">
        <v>14.6</v>
      </c>
      <c r="CB413">
        <v>14.6</v>
      </c>
      <c r="CC413">
        <v>14.6</v>
      </c>
      <c r="CD413">
        <v>14.6</v>
      </c>
      <c r="CE413">
        <v>14.6</v>
      </c>
      <c r="CF413" t="s">
        <v>783</v>
      </c>
    </row>
    <row r="414" spans="1:84" ht="12.75">
      <c r="A414" s="7" t="s">
        <v>672</v>
      </c>
      <c r="B414" s="8" t="s">
        <v>806</v>
      </c>
      <c r="C414" s="8">
        <v>13.9</v>
      </c>
      <c r="D414" s="8">
        <v>13.9</v>
      </c>
      <c r="E414" s="8">
        <v>13.9</v>
      </c>
      <c r="F414" s="8">
        <v>13.9</v>
      </c>
      <c r="G414" s="64">
        <v>14.7</v>
      </c>
      <c r="H414" s="8">
        <v>14.7</v>
      </c>
      <c r="I414" s="8">
        <v>14.7</v>
      </c>
      <c r="J414" s="8">
        <v>14.7</v>
      </c>
      <c r="K414" s="8">
        <v>14.7</v>
      </c>
      <c r="L414" s="8">
        <v>14.7</v>
      </c>
      <c r="M414" s="8">
        <v>14.7</v>
      </c>
      <c r="N414" s="8">
        <v>14.7</v>
      </c>
      <c r="O414" s="8">
        <v>14.7</v>
      </c>
      <c r="P414" s="8">
        <v>14.7</v>
      </c>
      <c r="Q414" s="8">
        <v>14.7</v>
      </c>
      <c r="R414" s="64">
        <v>14.2</v>
      </c>
      <c r="S414" s="8">
        <v>14.2</v>
      </c>
      <c r="T414" s="8">
        <v>14.2</v>
      </c>
      <c r="U414" s="8">
        <v>14.2</v>
      </c>
      <c r="V414" s="8">
        <v>14.2</v>
      </c>
      <c r="W414" s="8">
        <v>14.2</v>
      </c>
      <c r="X414">
        <v>14.2</v>
      </c>
      <c r="Y414">
        <v>14.2</v>
      </c>
      <c r="Z414">
        <v>14.2</v>
      </c>
      <c r="AA414">
        <v>14.2</v>
      </c>
      <c r="AB414">
        <v>14.2</v>
      </c>
      <c r="AC414">
        <v>14.2</v>
      </c>
      <c r="AD414" s="77">
        <v>13.3</v>
      </c>
      <c r="AE414">
        <v>13.3</v>
      </c>
      <c r="AF414">
        <v>13.3</v>
      </c>
      <c r="AG414">
        <v>13.3</v>
      </c>
      <c r="AH414">
        <v>13.3</v>
      </c>
      <c r="AI414">
        <v>13.3</v>
      </c>
      <c r="AJ414">
        <v>13.3</v>
      </c>
      <c r="AK414">
        <v>13.3</v>
      </c>
      <c r="AL414">
        <v>13.3</v>
      </c>
      <c r="AM414">
        <v>13.3</v>
      </c>
      <c r="AN414">
        <v>13.3</v>
      </c>
      <c r="AO414">
        <v>13.3</v>
      </c>
      <c r="AP414">
        <v>13.3</v>
      </c>
      <c r="AQ414">
        <v>13.3</v>
      </c>
      <c r="AR414">
        <v>13.3</v>
      </c>
      <c r="AS414">
        <v>13.3</v>
      </c>
      <c r="AT414">
        <v>13.3</v>
      </c>
      <c r="AU414">
        <v>13.3</v>
      </c>
      <c r="AV414" s="77">
        <v>14.1</v>
      </c>
      <c r="AW414">
        <v>14.1</v>
      </c>
      <c r="AX414">
        <v>14.1</v>
      </c>
      <c r="AY414">
        <v>14.1</v>
      </c>
      <c r="AZ414">
        <v>14.1</v>
      </c>
      <c r="BA414">
        <v>14.1</v>
      </c>
      <c r="BB414">
        <v>14.1</v>
      </c>
      <c r="BC414">
        <v>14.1</v>
      </c>
      <c r="BD414">
        <v>14.1</v>
      </c>
      <c r="BE414">
        <v>14.1</v>
      </c>
      <c r="BF414">
        <v>14.1</v>
      </c>
      <c r="BG414">
        <v>14.1</v>
      </c>
      <c r="BH414">
        <v>14.1</v>
      </c>
      <c r="BI414">
        <v>14.1</v>
      </c>
      <c r="BJ414">
        <v>14.1</v>
      </c>
      <c r="BK414">
        <v>14.1</v>
      </c>
      <c r="BL414">
        <v>14.1</v>
      </c>
      <c r="BM414">
        <v>14.1</v>
      </c>
      <c r="BN414">
        <v>14.1</v>
      </c>
      <c r="BO414">
        <v>14.1</v>
      </c>
      <c r="BP414">
        <v>14.1</v>
      </c>
      <c r="BQ414">
        <v>14.1</v>
      </c>
      <c r="BR414">
        <v>14.1</v>
      </c>
      <c r="BS414">
        <v>14.1</v>
      </c>
      <c r="BT414" s="8">
        <v>14.6</v>
      </c>
      <c r="BU414">
        <v>14.6</v>
      </c>
      <c r="BV414">
        <v>14.6</v>
      </c>
      <c r="BW414">
        <v>14.6</v>
      </c>
      <c r="BX414">
        <v>14.6</v>
      </c>
      <c r="BY414">
        <v>14.6</v>
      </c>
      <c r="BZ414">
        <v>14.6</v>
      </c>
      <c r="CA414">
        <v>14.6</v>
      </c>
      <c r="CB414">
        <v>14.6</v>
      </c>
      <c r="CC414">
        <v>14.6</v>
      </c>
      <c r="CD414">
        <v>14.6</v>
      </c>
      <c r="CE414">
        <v>14.6</v>
      </c>
      <c r="CF414" t="s">
        <v>783</v>
      </c>
    </row>
    <row r="415" spans="1:83" ht="12.75">
      <c r="A415" s="7" t="s">
        <v>660</v>
      </c>
      <c r="B415" s="8" t="s">
        <v>661</v>
      </c>
      <c r="C415" s="8">
        <v>13.5</v>
      </c>
      <c r="D415" s="8">
        <v>13.5</v>
      </c>
      <c r="E415" s="8">
        <v>13.5</v>
      </c>
      <c r="F415" s="8">
        <v>13.5</v>
      </c>
      <c r="G415" s="64">
        <v>13.9</v>
      </c>
      <c r="H415" s="8">
        <v>13.9</v>
      </c>
      <c r="I415" s="8">
        <v>13.9</v>
      </c>
      <c r="J415" s="8">
        <v>13.9</v>
      </c>
      <c r="K415" s="8">
        <v>13.9</v>
      </c>
      <c r="L415" s="8">
        <v>13.9</v>
      </c>
      <c r="M415" s="8">
        <v>13.9</v>
      </c>
      <c r="N415" s="8">
        <v>13.9</v>
      </c>
      <c r="O415" s="8">
        <v>13.9</v>
      </c>
      <c r="P415" s="8">
        <v>13.9</v>
      </c>
      <c r="Q415" s="8">
        <v>13.9</v>
      </c>
      <c r="R415" s="8">
        <v>13.9</v>
      </c>
      <c r="S415" s="8">
        <v>13.9</v>
      </c>
      <c r="T415" s="8">
        <v>13.9</v>
      </c>
      <c r="U415" s="8">
        <v>13.9</v>
      </c>
      <c r="V415" s="8">
        <v>13.9</v>
      </c>
      <c r="W415" s="8">
        <v>13.9</v>
      </c>
      <c r="X415">
        <v>13.9</v>
      </c>
      <c r="Y415">
        <v>13.9</v>
      </c>
      <c r="Z415">
        <v>13.9</v>
      </c>
      <c r="AA415">
        <v>13.9</v>
      </c>
      <c r="AB415">
        <v>13.9</v>
      </c>
      <c r="AC415">
        <v>13.9</v>
      </c>
      <c r="AD415" s="77">
        <v>13</v>
      </c>
      <c r="AE415">
        <v>13</v>
      </c>
      <c r="AF415">
        <v>13</v>
      </c>
      <c r="AG415">
        <v>13</v>
      </c>
      <c r="AH415">
        <v>13</v>
      </c>
      <c r="AI415">
        <v>13</v>
      </c>
      <c r="AJ415" s="77">
        <v>13.5</v>
      </c>
      <c r="AK415">
        <v>13.5</v>
      </c>
      <c r="AL415">
        <v>13.5</v>
      </c>
      <c r="AM415">
        <v>13.5</v>
      </c>
      <c r="AN415">
        <v>13.5</v>
      </c>
      <c r="AO415">
        <v>13.5</v>
      </c>
      <c r="AP415">
        <v>13.5</v>
      </c>
      <c r="AQ415">
        <v>13.5</v>
      </c>
      <c r="AR415">
        <v>13.5</v>
      </c>
      <c r="AS415">
        <v>13.5</v>
      </c>
      <c r="AT415">
        <v>13.5</v>
      </c>
      <c r="AU415">
        <v>13.5</v>
      </c>
      <c r="AV415" s="77">
        <v>14.4</v>
      </c>
      <c r="AW415">
        <v>14.4</v>
      </c>
      <c r="AX415">
        <v>14.4</v>
      </c>
      <c r="AY415">
        <v>14.4</v>
      </c>
      <c r="AZ415">
        <v>14.4</v>
      </c>
      <c r="BA415">
        <v>14.4</v>
      </c>
      <c r="BB415">
        <v>14.4</v>
      </c>
      <c r="BC415">
        <v>14.4</v>
      </c>
      <c r="BD415">
        <v>14.4</v>
      </c>
      <c r="BE415">
        <v>14.4</v>
      </c>
      <c r="BF415">
        <v>14.4</v>
      </c>
      <c r="BG415">
        <v>14.4</v>
      </c>
      <c r="BH415">
        <v>14.4</v>
      </c>
      <c r="BI415">
        <v>14.4</v>
      </c>
      <c r="BJ415">
        <v>14.4</v>
      </c>
      <c r="BK415">
        <v>14.4</v>
      </c>
      <c r="BL415">
        <v>14.4</v>
      </c>
      <c r="BM415">
        <v>14.4</v>
      </c>
      <c r="BN415">
        <v>14.4</v>
      </c>
      <c r="BO415">
        <v>14.4</v>
      </c>
      <c r="BP415">
        <v>14.4</v>
      </c>
      <c r="BQ415">
        <v>14.4</v>
      </c>
      <c r="BR415">
        <v>14.4</v>
      </c>
      <c r="BS415">
        <v>14.4</v>
      </c>
      <c r="BT415" s="8">
        <v>14.6</v>
      </c>
      <c r="BU415">
        <v>14.6</v>
      </c>
      <c r="BV415">
        <v>14.6</v>
      </c>
      <c r="BW415">
        <v>14.6</v>
      </c>
      <c r="BX415">
        <v>14.6</v>
      </c>
      <c r="BY415">
        <v>14.6</v>
      </c>
      <c r="BZ415">
        <v>14.6</v>
      </c>
      <c r="CA415">
        <v>14.6</v>
      </c>
      <c r="CB415">
        <v>14.6</v>
      </c>
      <c r="CC415">
        <v>14.6</v>
      </c>
      <c r="CD415">
        <v>14.6</v>
      </c>
      <c r="CE415">
        <v>14.6</v>
      </c>
    </row>
    <row r="416" spans="1:83" ht="12.75">
      <c r="A416" s="7" t="s">
        <v>662</v>
      </c>
      <c r="B416" s="8" t="s">
        <v>661</v>
      </c>
      <c r="C416" s="8">
        <v>13.5</v>
      </c>
      <c r="D416" s="8">
        <v>13.5</v>
      </c>
      <c r="E416" s="8">
        <v>13.5</v>
      </c>
      <c r="F416" s="8">
        <v>13.5</v>
      </c>
      <c r="G416" s="64">
        <v>13.9</v>
      </c>
      <c r="H416" s="8">
        <v>13.9</v>
      </c>
      <c r="I416" s="8">
        <v>13.9</v>
      </c>
      <c r="J416" s="8">
        <v>13.9</v>
      </c>
      <c r="K416" s="8">
        <v>13.9</v>
      </c>
      <c r="L416" s="8">
        <v>13.9</v>
      </c>
      <c r="M416" s="8">
        <v>13.9</v>
      </c>
      <c r="N416" s="8">
        <v>13.9</v>
      </c>
      <c r="O416" s="8">
        <v>13.9</v>
      </c>
      <c r="P416" s="8">
        <v>13.9</v>
      </c>
      <c r="Q416" s="8">
        <v>13.9</v>
      </c>
      <c r="R416" s="8">
        <v>13.9</v>
      </c>
      <c r="S416" s="8">
        <v>13.9</v>
      </c>
      <c r="T416" s="8">
        <v>13.9</v>
      </c>
      <c r="U416" s="8">
        <v>13.9</v>
      </c>
      <c r="V416" s="8">
        <v>13.9</v>
      </c>
      <c r="W416" s="8">
        <v>13.9</v>
      </c>
      <c r="X416">
        <v>13.9</v>
      </c>
      <c r="Y416">
        <v>13.9</v>
      </c>
      <c r="Z416">
        <v>13.9</v>
      </c>
      <c r="AA416">
        <v>13.9</v>
      </c>
      <c r="AB416">
        <v>13.9</v>
      </c>
      <c r="AC416">
        <v>13.9</v>
      </c>
      <c r="AD416" s="77">
        <v>13</v>
      </c>
      <c r="AE416">
        <v>13</v>
      </c>
      <c r="AF416">
        <v>13</v>
      </c>
      <c r="AG416">
        <v>13</v>
      </c>
      <c r="AH416">
        <v>13</v>
      </c>
      <c r="AI416">
        <v>13</v>
      </c>
      <c r="AJ416" s="77">
        <v>13.5</v>
      </c>
      <c r="AK416">
        <v>13.5</v>
      </c>
      <c r="AL416">
        <v>13.5</v>
      </c>
      <c r="AM416">
        <v>13.5</v>
      </c>
      <c r="AN416">
        <v>13.5</v>
      </c>
      <c r="AO416">
        <v>13.5</v>
      </c>
      <c r="AP416">
        <v>13.5</v>
      </c>
      <c r="AQ416">
        <v>13.5</v>
      </c>
      <c r="AR416">
        <v>13.5</v>
      </c>
      <c r="AS416">
        <v>13.5</v>
      </c>
      <c r="AT416">
        <v>13.5</v>
      </c>
      <c r="AU416">
        <v>13.5</v>
      </c>
      <c r="AV416" s="77">
        <v>14.4</v>
      </c>
      <c r="AW416">
        <v>14.4</v>
      </c>
      <c r="AX416">
        <v>14.4</v>
      </c>
      <c r="AY416">
        <v>14.4</v>
      </c>
      <c r="AZ416">
        <v>14.4</v>
      </c>
      <c r="BA416">
        <v>14.4</v>
      </c>
      <c r="BB416">
        <v>14.4</v>
      </c>
      <c r="BC416">
        <v>14.4</v>
      </c>
      <c r="BD416">
        <v>14.4</v>
      </c>
      <c r="BE416">
        <v>14.4</v>
      </c>
      <c r="BF416">
        <v>14.4</v>
      </c>
      <c r="BG416">
        <v>14.4</v>
      </c>
      <c r="BH416">
        <v>14.4</v>
      </c>
      <c r="BI416">
        <v>14.4</v>
      </c>
      <c r="BJ416">
        <v>14.4</v>
      </c>
      <c r="BK416">
        <v>14.4</v>
      </c>
      <c r="BL416">
        <v>14.4</v>
      </c>
      <c r="BM416">
        <v>14.4</v>
      </c>
      <c r="BN416">
        <v>14.4</v>
      </c>
      <c r="BO416">
        <v>14.4</v>
      </c>
      <c r="BP416">
        <v>14.4</v>
      </c>
      <c r="BQ416">
        <v>14.4</v>
      </c>
      <c r="BR416">
        <v>14.4</v>
      </c>
      <c r="BS416">
        <v>14.4</v>
      </c>
      <c r="BT416" s="8">
        <v>14.6</v>
      </c>
      <c r="BU416">
        <v>14.6</v>
      </c>
      <c r="BV416">
        <v>14.6</v>
      </c>
      <c r="BW416">
        <v>14.6</v>
      </c>
      <c r="BX416">
        <v>14.6</v>
      </c>
      <c r="BY416">
        <v>14.6</v>
      </c>
      <c r="BZ416">
        <v>14.6</v>
      </c>
      <c r="CA416">
        <v>14.6</v>
      </c>
      <c r="CB416">
        <v>14.6</v>
      </c>
      <c r="CC416">
        <v>14.6</v>
      </c>
      <c r="CD416">
        <v>14.6</v>
      </c>
      <c r="CE416">
        <v>14.6</v>
      </c>
    </row>
    <row r="417" spans="1:83" ht="12.75">
      <c r="A417" s="7" t="s">
        <v>663</v>
      </c>
      <c r="B417" s="8" t="s">
        <v>664</v>
      </c>
      <c r="C417" s="8">
        <v>14.5</v>
      </c>
      <c r="D417" s="8">
        <v>14.5</v>
      </c>
      <c r="E417" s="8">
        <v>14.5</v>
      </c>
      <c r="F417" s="8">
        <v>14.5</v>
      </c>
      <c r="G417" s="8">
        <v>14.5</v>
      </c>
      <c r="H417" s="8">
        <v>14.5</v>
      </c>
      <c r="I417" s="8">
        <v>14.5</v>
      </c>
      <c r="J417" s="8">
        <v>14.5</v>
      </c>
      <c r="K417" s="8">
        <v>14.5</v>
      </c>
      <c r="L417" s="8">
        <v>14.5</v>
      </c>
      <c r="M417" s="8">
        <v>14.5</v>
      </c>
      <c r="N417" s="8">
        <v>14.5</v>
      </c>
      <c r="O417" s="64">
        <v>13.5</v>
      </c>
      <c r="P417" s="8">
        <v>13.5</v>
      </c>
      <c r="Q417" s="8">
        <v>13.5</v>
      </c>
      <c r="R417" s="8">
        <v>13.5</v>
      </c>
      <c r="S417" s="8">
        <v>13.5</v>
      </c>
      <c r="T417" s="8">
        <v>13.5</v>
      </c>
      <c r="U417" s="8">
        <v>13.5</v>
      </c>
      <c r="V417" s="8">
        <v>13.5</v>
      </c>
      <c r="W417" s="8">
        <v>13.5</v>
      </c>
      <c r="X417" s="66">
        <v>14.2</v>
      </c>
      <c r="Y417">
        <v>14.2</v>
      </c>
      <c r="Z417">
        <v>14.2</v>
      </c>
      <c r="AA417">
        <v>14.2</v>
      </c>
      <c r="AB417">
        <v>14.2</v>
      </c>
      <c r="AC417">
        <v>14.2</v>
      </c>
      <c r="AD417" s="77">
        <v>13.3</v>
      </c>
      <c r="AE417">
        <v>13.3</v>
      </c>
      <c r="AF417">
        <v>13.3</v>
      </c>
      <c r="AG417">
        <v>13.3</v>
      </c>
      <c r="AH417">
        <v>13.3</v>
      </c>
      <c r="AI417">
        <v>13.3</v>
      </c>
      <c r="AJ417">
        <v>13.3</v>
      </c>
      <c r="AK417">
        <v>13.3</v>
      </c>
      <c r="AL417">
        <v>13.3</v>
      </c>
      <c r="AM417">
        <v>13.3</v>
      </c>
      <c r="AN417">
        <v>13.3</v>
      </c>
      <c r="AO417">
        <v>13.3</v>
      </c>
      <c r="AP417">
        <v>13.3</v>
      </c>
      <c r="AQ417">
        <v>13.3</v>
      </c>
      <c r="AR417">
        <v>13.3</v>
      </c>
      <c r="AS417">
        <v>13.3</v>
      </c>
      <c r="AT417">
        <v>13.3</v>
      </c>
      <c r="AU417">
        <v>13.3</v>
      </c>
      <c r="AV417">
        <v>13.3</v>
      </c>
      <c r="AW417">
        <v>13.3</v>
      </c>
      <c r="AX417">
        <v>13.3</v>
      </c>
      <c r="AY417">
        <v>13.3</v>
      </c>
      <c r="AZ417">
        <v>13.3</v>
      </c>
      <c r="BA417">
        <v>13.3</v>
      </c>
      <c r="BB417">
        <v>13.3</v>
      </c>
      <c r="BC417">
        <v>13.3</v>
      </c>
      <c r="BD417">
        <v>13.3</v>
      </c>
      <c r="BE417" s="77">
        <v>13.8</v>
      </c>
      <c r="BF417">
        <v>13.8</v>
      </c>
      <c r="BG417">
        <v>13.8</v>
      </c>
      <c r="BH417">
        <v>13.8</v>
      </c>
      <c r="BI417">
        <v>13.8</v>
      </c>
      <c r="BJ417">
        <v>13.8</v>
      </c>
      <c r="BK417">
        <v>13.8</v>
      </c>
      <c r="BL417">
        <v>13.8</v>
      </c>
      <c r="BM417">
        <v>13.8</v>
      </c>
      <c r="BN417" s="77">
        <v>14.5</v>
      </c>
      <c r="BO417">
        <v>14.5</v>
      </c>
      <c r="BP417">
        <v>14.5</v>
      </c>
      <c r="BQ417">
        <v>14.5</v>
      </c>
      <c r="BR417">
        <v>14.5</v>
      </c>
      <c r="BS417">
        <v>14.5</v>
      </c>
      <c r="BT417" s="8">
        <v>14.6</v>
      </c>
      <c r="BU417">
        <v>14.6</v>
      </c>
      <c r="BV417">
        <v>14.6</v>
      </c>
      <c r="BW417">
        <v>14.6</v>
      </c>
      <c r="BX417">
        <v>14.6</v>
      </c>
      <c r="BY417">
        <v>14.6</v>
      </c>
      <c r="BZ417">
        <v>14.6</v>
      </c>
      <c r="CA417">
        <v>14.6</v>
      </c>
      <c r="CB417">
        <v>14.6</v>
      </c>
      <c r="CC417">
        <v>14.6</v>
      </c>
      <c r="CD417">
        <v>14.6</v>
      </c>
      <c r="CE417">
        <v>14.6</v>
      </c>
    </row>
    <row r="418" spans="1:83" ht="12.75">
      <c r="A418" s="7" t="s">
        <v>665</v>
      </c>
      <c r="B418" s="8" t="s">
        <v>666</v>
      </c>
      <c r="C418" s="8">
        <v>14.5</v>
      </c>
      <c r="D418" s="8">
        <v>14.5</v>
      </c>
      <c r="E418" s="8">
        <v>14.5</v>
      </c>
      <c r="F418" s="8">
        <v>14.5</v>
      </c>
      <c r="G418" s="8">
        <v>14.5</v>
      </c>
      <c r="H418" s="8">
        <v>14.5</v>
      </c>
      <c r="I418" s="8">
        <v>14.5</v>
      </c>
      <c r="J418" s="8">
        <v>14.5</v>
      </c>
      <c r="K418" s="8">
        <v>14.5</v>
      </c>
      <c r="L418" s="8">
        <v>14.5</v>
      </c>
      <c r="M418" s="8">
        <v>14.5</v>
      </c>
      <c r="N418" s="8">
        <v>14.5</v>
      </c>
      <c r="O418" s="64">
        <v>13.5</v>
      </c>
      <c r="P418" s="8">
        <v>13.5</v>
      </c>
      <c r="Q418" s="8">
        <v>13.5</v>
      </c>
      <c r="R418" s="8">
        <v>13.5</v>
      </c>
      <c r="S418" s="8">
        <v>13.5</v>
      </c>
      <c r="T418" s="8">
        <v>13.5</v>
      </c>
      <c r="U418" s="8">
        <v>13.5</v>
      </c>
      <c r="V418" s="8">
        <v>13.5</v>
      </c>
      <c r="W418" s="8">
        <v>13.5</v>
      </c>
      <c r="X418" s="66">
        <v>14.2</v>
      </c>
      <c r="Y418">
        <v>14.2</v>
      </c>
      <c r="Z418">
        <v>14.2</v>
      </c>
      <c r="AA418">
        <v>14.2</v>
      </c>
      <c r="AB418">
        <v>14.2</v>
      </c>
      <c r="AC418">
        <v>14.2</v>
      </c>
      <c r="AD418" s="77">
        <v>13.3</v>
      </c>
      <c r="AE418">
        <v>13.3</v>
      </c>
      <c r="AF418">
        <v>13.3</v>
      </c>
      <c r="AG418">
        <v>13.3</v>
      </c>
      <c r="AH418">
        <v>13.3</v>
      </c>
      <c r="AI418">
        <v>13.3</v>
      </c>
      <c r="AJ418">
        <v>13.3</v>
      </c>
      <c r="AK418">
        <v>13.3</v>
      </c>
      <c r="AL418">
        <v>13.3</v>
      </c>
      <c r="AM418">
        <v>13.3</v>
      </c>
      <c r="AN418">
        <v>13.3</v>
      </c>
      <c r="AO418">
        <v>13.3</v>
      </c>
      <c r="AP418">
        <v>13.3</v>
      </c>
      <c r="AQ418">
        <v>13.3</v>
      </c>
      <c r="AR418">
        <v>13.3</v>
      </c>
      <c r="AS418">
        <v>13.3</v>
      </c>
      <c r="AT418">
        <v>13.3</v>
      </c>
      <c r="AU418">
        <v>13.3</v>
      </c>
      <c r="AV418">
        <v>13.3</v>
      </c>
      <c r="AW418">
        <v>13.3</v>
      </c>
      <c r="AX418">
        <v>13.3</v>
      </c>
      <c r="AY418">
        <v>13.3</v>
      </c>
      <c r="AZ418">
        <v>13.3</v>
      </c>
      <c r="BA418">
        <v>13.3</v>
      </c>
      <c r="BB418">
        <v>13.3</v>
      </c>
      <c r="BC418">
        <v>13.3</v>
      </c>
      <c r="BD418">
        <v>13.3</v>
      </c>
      <c r="BE418" s="77">
        <v>13.8</v>
      </c>
      <c r="BF418">
        <v>13.8</v>
      </c>
      <c r="BG418">
        <v>13.8</v>
      </c>
      <c r="BH418">
        <v>13.8</v>
      </c>
      <c r="BI418">
        <v>13.8</v>
      </c>
      <c r="BJ418">
        <v>13.8</v>
      </c>
      <c r="BK418">
        <v>13.8</v>
      </c>
      <c r="BL418">
        <v>13.8</v>
      </c>
      <c r="BM418">
        <v>13.8</v>
      </c>
      <c r="BN418" s="77">
        <v>14.5</v>
      </c>
      <c r="BO418">
        <v>14.5</v>
      </c>
      <c r="BP418">
        <v>14.5</v>
      </c>
      <c r="BQ418">
        <v>14.5</v>
      </c>
      <c r="BR418">
        <v>14.5</v>
      </c>
      <c r="BS418">
        <v>14.5</v>
      </c>
      <c r="BT418" s="8">
        <v>14.6</v>
      </c>
      <c r="BU418">
        <v>14.6</v>
      </c>
      <c r="BV418">
        <v>14.6</v>
      </c>
      <c r="BW418">
        <v>14.6</v>
      </c>
      <c r="BX418">
        <v>14.6</v>
      </c>
      <c r="BY418">
        <v>14.6</v>
      </c>
      <c r="BZ418">
        <v>14.6</v>
      </c>
      <c r="CA418">
        <v>14.6</v>
      </c>
      <c r="CB418">
        <v>14.6</v>
      </c>
      <c r="CC418">
        <v>14.6</v>
      </c>
      <c r="CD418">
        <v>14.6</v>
      </c>
      <c r="CE418">
        <v>14.6</v>
      </c>
    </row>
    <row r="419" spans="1:85" ht="12.75">
      <c r="A419" s="7" t="s">
        <v>667</v>
      </c>
      <c r="B419" s="8" t="s">
        <v>668</v>
      </c>
      <c r="C419" s="8">
        <v>13.9</v>
      </c>
      <c r="D419" s="8">
        <v>13.9</v>
      </c>
      <c r="E419" s="8">
        <v>13.9</v>
      </c>
      <c r="F419" s="8">
        <v>13.9</v>
      </c>
      <c r="G419" s="64">
        <v>14.6</v>
      </c>
      <c r="H419" s="8">
        <v>14.6</v>
      </c>
      <c r="I419" s="8">
        <v>14.6</v>
      </c>
      <c r="J419" s="8">
        <v>14.6</v>
      </c>
      <c r="K419" s="8">
        <v>14.6</v>
      </c>
      <c r="L419" s="8">
        <v>14.6</v>
      </c>
      <c r="M419" s="8">
        <v>14.6</v>
      </c>
      <c r="N419" s="8">
        <v>14.6</v>
      </c>
      <c r="O419" s="8">
        <v>14.6</v>
      </c>
      <c r="P419" s="8">
        <v>14.6</v>
      </c>
      <c r="Q419" s="8">
        <v>14.6</v>
      </c>
      <c r="R419" s="8">
        <v>14.6</v>
      </c>
      <c r="S419" s="8">
        <v>14.6</v>
      </c>
      <c r="T419" s="64">
        <v>14.3</v>
      </c>
      <c r="U419" s="8">
        <v>14.3</v>
      </c>
      <c r="V419" s="8">
        <v>14.3</v>
      </c>
      <c r="W419" s="8">
        <v>14.3</v>
      </c>
      <c r="X419">
        <v>14.3</v>
      </c>
      <c r="Y419">
        <v>14.3</v>
      </c>
      <c r="Z419">
        <v>14.3</v>
      </c>
      <c r="AA419">
        <v>14.3</v>
      </c>
      <c r="AB419">
        <v>14.3</v>
      </c>
      <c r="AC419">
        <v>14.3</v>
      </c>
      <c r="AD419" s="77">
        <v>13.4</v>
      </c>
      <c r="AE419">
        <v>13.4</v>
      </c>
      <c r="AF419">
        <v>13.4</v>
      </c>
      <c r="AG419">
        <v>13.4</v>
      </c>
      <c r="AH419">
        <v>13.4</v>
      </c>
      <c r="AI419">
        <v>13.4</v>
      </c>
      <c r="AJ419">
        <v>13.4</v>
      </c>
      <c r="AK419">
        <v>13.4</v>
      </c>
      <c r="AL419">
        <v>13.4</v>
      </c>
      <c r="AM419">
        <v>13.4</v>
      </c>
      <c r="AN419">
        <v>13.4</v>
      </c>
      <c r="AO419">
        <v>13.4</v>
      </c>
      <c r="AP419">
        <v>13.4</v>
      </c>
      <c r="AQ419">
        <v>13.4</v>
      </c>
      <c r="AR419">
        <v>13.4</v>
      </c>
      <c r="AS419">
        <v>13.4</v>
      </c>
      <c r="AT419">
        <v>13.4</v>
      </c>
      <c r="AU419">
        <v>13.4</v>
      </c>
      <c r="AV419" s="77">
        <v>0</v>
      </c>
      <c r="AW419">
        <v>0</v>
      </c>
      <c r="AX419">
        <v>0</v>
      </c>
      <c r="AY419">
        <v>0</v>
      </c>
      <c r="AZ419">
        <v>0</v>
      </c>
      <c r="BA419">
        <v>0</v>
      </c>
      <c r="BB419">
        <v>0</v>
      </c>
      <c r="BC419">
        <v>0</v>
      </c>
      <c r="BD419">
        <v>0</v>
      </c>
      <c r="BE419">
        <v>0</v>
      </c>
      <c r="BF419">
        <v>0</v>
      </c>
      <c r="BG419">
        <v>0</v>
      </c>
      <c r="BH419">
        <v>0</v>
      </c>
      <c r="BI419">
        <v>0</v>
      </c>
      <c r="BJ419">
        <v>0</v>
      </c>
      <c r="BK419">
        <v>0</v>
      </c>
      <c r="BL419">
        <v>0</v>
      </c>
      <c r="BM419">
        <v>0</v>
      </c>
      <c r="BN419">
        <v>0</v>
      </c>
      <c r="BO419">
        <v>0</v>
      </c>
      <c r="BP419">
        <v>0</v>
      </c>
      <c r="BQ419">
        <v>0</v>
      </c>
      <c r="BR419">
        <v>0</v>
      </c>
      <c r="BS419">
        <v>0</v>
      </c>
      <c r="BT419" s="8">
        <v>0</v>
      </c>
      <c r="BU419">
        <v>0</v>
      </c>
      <c r="BV419">
        <v>0</v>
      </c>
      <c r="BW419">
        <v>0</v>
      </c>
      <c r="BX419">
        <v>0</v>
      </c>
      <c r="BY419">
        <v>0</v>
      </c>
      <c r="BZ419">
        <v>0</v>
      </c>
      <c r="CA419">
        <v>0</v>
      </c>
      <c r="CB419">
        <v>0</v>
      </c>
      <c r="CC419">
        <v>0</v>
      </c>
      <c r="CD419">
        <v>0</v>
      </c>
      <c r="CE419">
        <v>0</v>
      </c>
      <c r="CF419" t="s">
        <v>780</v>
      </c>
      <c r="CG419" t="s">
        <v>915</v>
      </c>
    </row>
    <row r="420" spans="1:85" ht="12.75">
      <c r="A420" s="7" t="s">
        <v>669</v>
      </c>
      <c r="B420" s="8" t="s">
        <v>670</v>
      </c>
      <c r="C420" s="8">
        <v>13.9</v>
      </c>
      <c r="D420" s="8">
        <v>13.9</v>
      </c>
      <c r="E420" s="8">
        <v>13.9</v>
      </c>
      <c r="F420" s="8">
        <v>13.9</v>
      </c>
      <c r="G420" s="64">
        <v>14.6</v>
      </c>
      <c r="H420" s="8">
        <v>14.6</v>
      </c>
      <c r="I420" s="8">
        <v>14.6</v>
      </c>
      <c r="J420" s="8">
        <v>14.6</v>
      </c>
      <c r="K420" s="8">
        <v>14.6</v>
      </c>
      <c r="L420" s="8">
        <v>14.6</v>
      </c>
      <c r="M420" s="8">
        <v>14.6</v>
      </c>
      <c r="N420" s="8">
        <v>14.6</v>
      </c>
      <c r="O420" s="8">
        <v>14.6</v>
      </c>
      <c r="P420" s="8">
        <v>14.6</v>
      </c>
      <c r="Q420" s="8">
        <v>14.6</v>
      </c>
      <c r="R420" s="8">
        <v>14.6</v>
      </c>
      <c r="S420" s="8">
        <v>14.6</v>
      </c>
      <c r="T420" s="64">
        <v>14.3</v>
      </c>
      <c r="U420" s="8">
        <v>14.3</v>
      </c>
      <c r="V420" s="8">
        <v>14.3</v>
      </c>
      <c r="W420" s="8">
        <v>14.3</v>
      </c>
      <c r="X420">
        <v>14.3</v>
      </c>
      <c r="Y420">
        <v>14.3</v>
      </c>
      <c r="Z420">
        <v>14.3</v>
      </c>
      <c r="AA420">
        <v>14.3</v>
      </c>
      <c r="AB420">
        <v>14.3</v>
      </c>
      <c r="AC420">
        <v>14.3</v>
      </c>
      <c r="AD420" s="77">
        <v>13.4</v>
      </c>
      <c r="AE420">
        <v>13.4</v>
      </c>
      <c r="AF420">
        <v>13.4</v>
      </c>
      <c r="AG420">
        <v>13.4</v>
      </c>
      <c r="AH420">
        <v>13.4</v>
      </c>
      <c r="AI420">
        <v>13.4</v>
      </c>
      <c r="AJ420">
        <v>13.4</v>
      </c>
      <c r="AK420">
        <v>13.4</v>
      </c>
      <c r="AL420">
        <v>13.4</v>
      </c>
      <c r="AM420">
        <v>13.4</v>
      </c>
      <c r="AN420">
        <v>13.4</v>
      </c>
      <c r="AO420">
        <v>13.4</v>
      </c>
      <c r="AP420">
        <v>13.4</v>
      </c>
      <c r="AQ420">
        <v>13.4</v>
      </c>
      <c r="AR420">
        <v>13.4</v>
      </c>
      <c r="AS420">
        <v>13.4</v>
      </c>
      <c r="AT420">
        <v>13.4</v>
      </c>
      <c r="AU420">
        <v>13.4</v>
      </c>
      <c r="AV420" s="77">
        <v>0</v>
      </c>
      <c r="AW420">
        <v>0</v>
      </c>
      <c r="AX420">
        <v>0</v>
      </c>
      <c r="AY420">
        <v>0</v>
      </c>
      <c r="AZ420">
        <v>0</v>
      </c>
      <c r="BA420">
        <v>0</v>
      </c>
      <c r="BB420">
        <v>0</v>
      </c>
      <c r="BC420">
        <v>0</v>
      </c>
      <c r="BD420">
        <v>0</v>
      </c>
      <c r="BE420">
        <v>0</v>
      </c>
      <c r="BF420">
        <v>0</v>
      </c>
      <c r="BG420">
        <v>0</v>
      </c>
      <c r="BH420">
        <v>0</v>
      </c>
      <c r="BI420">
        <v>0</v>
      </c>
      <c r="BJ420">
        <v>0</v>
      </c>
      <c r="BK420">
        <v>0</v>
      </c>
      <c r="BL420">
        <v>0</v>
      </c>
      <c r="BM420">
        <v>0</v>
      </c>
      <c r="BN420">
        <v>0</v>
      </c>
      <c r="BO420">
        <v>0</v>
      </c>
      <c r="BP420">
        <v>0</v>
      </c>
      <c r="BQ420">
        <v>0</v>
      </c>
      <c r="BR420">
        <v>0</v>
      </c>
      <c r="BS420">
        <v>0</v>
      </c>
      <c r="BT420" s="8">
        <v>0</v>
      </c>
      <c r="BU420">
        <v>0</v>
      </c>
      <c r="BV420">
        <v>0</v>
      </c>
      <c r="BW420">
        <v>0</v>
      </c>
      <c r="BX420">
        <v>0</v>
      </c>
      <c r="BY420">
        <v>0</v>
      </c>
      <c r="BZ420">
        <v>0</v>
      </c>
      <c r="CA420">
        <v>0</v>
      </c>
      <c r="CB420">
        <v>0</v>
      </c>
      <c r="CC420">
        <v>0</v>
      </c>
      <c r="CD420">
        <v>0</v>
      </c>
      <c r="CE420">
        <v>0</v>
      </c>
      <c r="CF420" t="s">
        <v>780</v>
      </c>
      <c r="CG420" t="s">
        <v>915</v>
      </c>
    </row>
    <row r="421" spans="1:84" ht="12.75">
      <c r="A421" s="68" t="s">
        <v>173</v>
      </c>
      <c r="B421" s="69" t="s">
        <v>955</v>
      </c>
      <c r="C421" s="69">
        <v>13.7</v>
      </c>
      <c r="D421" s="69">
        <v>13.7</v>
      </c>
      <c r="E421" s="69">
        <v>13.7</v>
      </c>
      <c r="F421" s="69">
        <v>13.7</v>
      </c>
      <c r="G421" s="69">
        <v>13.7</v>
      </c>
      <c r="H421" s="69">
        <v>13.7</v>
      </c>
      <c r="I421" s="69">
        <v>13.7</v>
      </c>
      <c r="J421" s="69">
        <v>13.7</v>
      </c>
      <c r="K421" s="69">
        <v>13.7</v>
      </c>
      <c r="L421" s="69">
        <v>13.7</v>
      </c>
      <c r="M421" s="69">
        <v>13.7</v>
      </c>
      <c r="N421" s="69">
        <v>13.7</v>
      </c>
      <c r="O421" s="69">
        <v>13.7</v>
      </c>
      <c r="P421" s="69">
        <v>13.7</v>
      </c>
      <c r="Q421" s="69">
        <v>13.7</v>
      </c>
      <c r="R421" s="69">
        <v>13.7</v>
      </c>
      <c r="S421" s="69">
        <v>13.7</v>
      </c>
      <c r="T421" s="69">
        <v>13.7</v>
      </c>
      <c r="U421" s="69">
        <v>13.7</v>
      </c>
      <c r="V421" s="69">
        <v>13.7</v>
      </c>
      <c r="W421" s="69">
        <v>13.7</v>
      </c>
      <c r="X421">
        <v>13.7</v>
      </c>
      <c r="Y421">
        <v>13.7</v>
      </c>
      <c r="Z421">
        <v>13.7</v>
      </c>
      <c r="AA421">
        <v>13.7</v>
      </c>
      <c r="AB421">
        <v>13.7</v>
      </c>
      <c r="AC421">
        <v>13.7</v>
      </c>
      <c r="AD421" s="77">
        <v>12.8</v>
      </c>
      <c r="AE421">
        <v>12.8</v>
      </c>
      <c r="AF421">
        <v>12.8</v>
      </c>
      <c r="AG421">
        <v>12.8</v>
      </c>
      <c r="AH421">
        <v>12.8</v>
      </c>
      <c r="AI421">
        <v>12.8</v>
      </c>
      <c r="AJ421">
        <v>12.8</v>
      </c>
      <c r="AK421">
        <v>12.8</v>
      </c>
      <c r="AL421">
        <v>12.8</v>
      </c>
      <c r="AM421">
        <v>12.8</v>
      </c>
      <c r="AN421">
        <v>12.8</v>
      </c>
      <c r="AO421">
        <v>12.8</v>
      </c>
      <c r="AP421">
        <v>12.8</v>
      </c>
      <c r="AQ421">
        <v>12.8</v>
      </c>
      <c r="AR421">
        <v>12.8</v>
      </c>
      <c r="AS421">
        <v>12.8</v>
      </c>
      <c r="AT421">
        <v>12.8</v>
      </c>
      <c r="AU421">
        <v>12.8</v>
      </c>
      <c r="AV421" s="77">
        <v>13.3</v>
      </c>
      <c r="AW421">
        <v>13.3</v>
      </c>
      <c r="AX421">
        <v>13.3</v>
      </c>
      <c r="AY421">
        <v>13.3</v>
      </c>
      <c r="AZ421">
        <v>13.3</v>
      </c>
      <c r="BA421">
        <v>13.3</v>
      </c>
      <c r="BB421">
        <v>13.3</v>
      </c>
      <c r="BC421">
        <v>13.3</v>
      </c>
      <c r="BD421">
        <v>13.3</v>
      </c>
      <c r="BE421">
        <v>13.3</v>
      </c>
      <c r="BF421">
        <v>13.3</v>
      </c>
      <c r="BG421">
        <v>13.3</v>
      </c>
      <c r="BH421">
        <v>13.3</v>
      </c>
      <c r="BI421">
        <v>13.3</v>
      </c>
      <c r="BJ421">
        <v>13.3</v>
      </c>
      <c r="BK421">
        <v>13.3</v>
      </c>
      <c r="BL421">
        <v>13.3</v>
      </c>
      <c r="BM421">
        <v>13.3</v>
      </c>
      <c r="BN421">
        <v>13.3</v>
      </c>
      <c r="BO421">
        <v>13.3</v>
      </c>
      <c r="BP421">
        <v>13.3</v>
      </c>
      <c r="BQ421">
        <v>13.3</v>
      </c>
      <c r="BR421">
        <v>13.3</v>
      </c>
      <c r="BS421">
        <v>13.3</v>
      </c>
      <c r="BT421" s="8">
        <v>14.6</v>
      </c>
      <c r="BU421">
        <v>14.6</v>
      </c>
      <c r="BV421">
        <v>14.6</v>
      </c>
      <c r="BW421">
        <v>14.6</v>
      </c>
      <c r="BX421">
        <v>14.6</v>
      </c>
      <c r="BY421">
        <v>14.6</v>
      </c>
      <c r="BZ421">
        <v>14.6</v>
      </c>
      <c r="CA421">
        <v>14.6</v>
      </c>
      <c r="CB421">
        <v>14.6</v>
      </c>
      <c r="CC421">
        <v>14.6</v>
      </c>
      <c r="CD421">
        <v>14.6</v>
      </c>
      <c r="CE421">
        <v>14.6</v>
      </c>
      <c r="CF421" t="s">
        <v>783</v>
      </c>
    </row>
    <row r="422" spans="1:84" ht="12.75">
      <c r="A422" s="68" t="s">
        <v>174</v>
      </c>
      <c r="B422" s="69" t="s">
        <v>956</v>
      </c>
      <c r="C422" s="69">
        <v>13.7</v>
      </c>
      <c r="D422" s="69">
        <v>13.7</v>
      </c>
      <c r="E422" s="69">
        <v>13.7</v>
      </c>
      <c r="F422" s="69">
        <v>13.7</v>
      </c>
      <c r="G422" s="69">
        <v>13.7</v>
      </c>
      <c r="H422" s="69">
        <v>13.7</v>
      </c>
      <c r="I422" s="69">
        <v>13.7</v>
      </c>
      <c r="J422" s="69">
        <v>13.7</v>
      </c>
      <c r="K422" s="69">
        <v>13.7</v>
      </c>
      <c r="L422" s="69">
        <v>13.7</v>
      </c>
      <c r="M422" s="69">
        <v>13.7</v>
      </c>
      <c r="N422" s="69">
        <v>13.7</v>
      </c>
      <c r="O422" s="69">
        <v>13.7</v>
      </c>
      <c r="P422" s="69">
        <v>13.7</v>
      </c>
      <c r="Q422" s="69">
        <v>13.7</v>
      </c>
      <c r="R422" s="69">
        <v>13.7</v>
      </c>
      <c r="S422" s="69">
        <v>13.7</v>
      </c>
      <c r="T422" s="69">
        <v>13.7</v>
      </c>
      <c r="U422" s="69">
        <v>13.7</v>
      </c>
      <c r="V422" s="69">
        <v>13.7</v>
      </c>
      <c r="W422" s="69">
        <v>13.7</v>
      </c>
      <c r="X422">
        <v>13.7</v>
      </c>
      <c r="Y422">
        <v>13.7</v>
      </c>
      <c r="Z422">
        <v>13.7</v>
      </c>
      <c r="AA422">
        <v>13.7</v>
      </c>
      <c r="AB422">
        <v>13.7</v>
      </c>
      <c r="AC422">
        <v>13.7</v>
      </c>
      <c r="AD422" s="77">
        <v>12.8</v>
      </c>
      <c r="AE422">
        <v>12.8</v>
      </c>
      <c r="AF422">
        <v>12.8</v>
      </c>
      <c r="AG422">
        <v>12.8</v>
      </c>
      <c r="AH422">
        <v>12.8</v>
      </c>
      <c r="AI422">
        <v>12.8</v>
      </c>
      <c r="AJ422">
        <v>12.8</v>
      </c>
      <c r="AK422">
        <v>12.8</v>
      </c>
      <c r="AL422">
        <v>12.8</v>
      </c>
      <c r="AM422">
        <v>12.8</v>
      </c>
      <c r="AN422">
        <v>12.8</v>
      </c>
      <c r="AO422">
        <v>12.8</v>
      </c>
      <c r="AP422">
        <v>12.8</v>
      </c>
      <c r="AQ422">
        <v>12.8</v>
      </c>
      <c r="AR422">
        <v>12.8</v>
      </c>
      <c r="AS422">
        <v>12.8</v>
      </c>
      <c r="AT422">
        <v>12.8</v>
      </c>
      <c r="AU422">
        <v>12.8</v>
      </c>
      <c r="AV422" s="77">
        <v>13.3</v>
      </c>
      <c r="AW422">
        <v>13.3</v>
      </c>
      <c r="AX422">
        <v>13.3</v>
      </c>
      <c r="AY422">
        <v>13.3</v>
      </c>
      <c r="AZ422">
        <v>13.3</v>
      </c>
      <c r="BA422">
        <v>13.3</v>
      </c>
      <c r="BB422">
        <v>13.3</v>
      </c>
      <c r="BC422">
        <v>13.3</v>
      </c>
      <c r="BD422">
        <v>13.3</v>
      </c>
      <c r="BE422">
        <v>13.3</v>
      </c>
      <c r="BF422">
        <v>13.3</v>
      </c>
      <c r="BG422">
        <v>13.3</v>
      </c>
      <c r="BH422">
        <v>13.3</v>
      </c>
      <c r="BI422">
        <v>13.3</v>
      </c>
      <c r="BJ422">
        <v>13.3</v>
      </c>
      <c r="BK422">
        <v>13.3</v>
      </c>
      <c r="BL422">
        <v>13.3</v>
      </c>
      <c r="BM422">
        <v>13.3</v>
      </c>
      <c r="BN422">
        <v>13.3</v>
      </c>
      <c r="BO422">
        <v>13.3</v>
      </c>
      <c r="BP422">
        <v>13.3</v>
      </c>
      <c r="BQ422">
        <v>13.3</v>
      </c>
      <c r="BR422">
        <v>13.3</v>
      </c>
      <c r="BS422">
        <v>13.3</v>
      </c>
      <c r="BT422" s="8">
        <v>14.6</v>
      </c>
      <c r="BU422">
        <v>14.6</v>
      </c>
      <c r="BV422">
        <v>14.6</v>
      </c>
      <c r="BW422">
        <v>14.6</v>
      </c>
      <c r="BX422">
        <v>14.6</v>
      </c>
      <c r="BY422">
        <v>14.6</v>
      </c>
      <c r="BZ422">
        <v>14.6</v>
      </c>
      <c r="CA422">
        <v>14.6</v>
      </c>
      <c r="CB422">
        <v>14.6</v>
      </c>
      <c r="CC422">
        <v>14.6</v>
      </c>
      <c r="CD422">
        <v>14.6</v>
      </c>
      <c r="CE422">
        <v>14.6</v>
      </c>
      <c r="CF422" t="s">
        <v>783</v>
      </c>
    </row>
    <row r="423" spans="1:83" ht="12.75">
      <c r="A423" s="7" t="s">
        <v>673</v>
      </c>
      <c r="B423" s="8" t="s">
        <v>674</v>
      </c>
      <c r="C423" s="8">
        <v>12.8</v>
      </c>
      <c r="D423" s="8">
        <v>12.8</v>
      </c>
      <c r="E423" s="8">
        <v>12.8</v>
      </c>
      <c r="F423" s="8">
        <v>12.8</v>
      </c>
      <c r="G423" s="8">
        <v>12.8</v>
      </c>
      <c r="H423" s="8">
        <v>12.8</v>
      </c>
      <c r="I423" s="8">
        <v>12.8</v>
      </c>
      <c r="J423" s="8">
        <v>12.8</v>
      </c>
      <c r="K423" s="8">
        <v>12.8</v>
      </c>
      <c r="L423" s="64">
        <v>13.4</v>
      </c>
      <c r="M423" s="8">
        <v>13.4</v>
      </c>
      <c r="N423" s="8">
        <v>13.4</v>
      </c>
      <c r="O423" s="8">
        <v>13.4</v>
      </c>
      <c r="P423" s="8">
        <v>13.4</v>
      </c>
      <c r="Q423" s="8">
        <v>13.4</v>
      </c>
      <c r="R423" s="8">
        <v>13.4</v>
      </c>
      <c r="S423" s="8">
        <v>13.4</v>
      </c>
      <c r="T423" s="8">
        <v>13.4</v>
      </c>
      <c r="U423" s="8">
        <v>13.4</v>
      </c>
      <c r="V423" s="8">
        <v>13.4</v>
      </c>
      <c r="W423" s="8">
        <v>13.4</v>
      </c>
      <c r="X423">
        <v>13.4</v>
      </c>
      <c r="Y423">
        <v>13.4</v>
      </c>
      <c r="Z423">
        <v>13.4</v>
      </c>
      <c r="AA423">
        <v>13.4</v>
      </c>
      <c r="AB423">
        <v>13.4</v>
      </c>
      <c r="AC423">
        <v>13.4</v>
      </c>
      <c r="AD423" s="77">
        <v>12.5</v>
      </c>
      <c r="AE423">
        <v>12.5</v>
      </c>
      <c r="AF423">
        <v>12.5</v>
      </c>
      <c r="AG423">
        <v>12.5</v>
      </c>
      <c r="AH423">
        <v>12.5</v>
      </c>
      <c r="AI423">
        <v>12.5</v>
      </c>
      <c r="AJ423" s="77">
        <v>12.7</v>
      </c>
      <c r="AK423">
        <v>12.7</v>
      </c>
      <c r="AL423">
        <v>12.7</v>
      </c>
      <c r="AM423">
        <v>12.7</v>
      </c>
      <c r="AN423">
        <v>12.7</v>
      </c>
      <c r="AO423">
        <v>12.7</v>
      </c>
      <c r="AP423">
        <v>12.7</v>
      </c>
      <c r="AQ423">
        <v>12.7</v>
      </c>
      <c r="AR423">
        <v>12.7</v>
      </c>
      <c r="AS423">
        <v>12.7</v>
      </c>
      <c r="AT423">
        <v>12.7</v>
      </c>
      <c r="AU423">
        <v>12.7</v>
      </c>
      <c r="AV423" s="77">
        <v>13.5</v>
      </c>
      <c r="AW423">
        <v>13.5</v>
      </c>
      <c r="AX423">
        <v>13.5</v>
      </c>
      <c r="AY423">
        <v>13.5</v>
      </c>
      <c r="AZ423">
        <v>13.5</v>
      </c>
      <c r="BA423">
        <v>13.5</v>
      </c>
      <c r="BB423">
        <v>13.5</v>
      </c>
      <c r="BC423">
        <v>13.5</v>
      </c>
      <c r="BD423">
        <v>13.5</v>
      </c>
      <c r="BE423">
        <v>13.5</v>
      </c>
      <c r="BF423">
        <v>13.5</v>
      </c>
      <c r="BG423">
        <v>13.5</v>
      </c>
      <c r="BH423">
        <v>13.5</v>
      </c>
      <c r="BI423">
        <v>13.5</v>
      </c>
      <c r="BJ423">
        <v>13.5</v>
      </c>
      <c r="BK423">
        <v>13.5</v>
      </c>
      <c r="BL423">
        <v>13.5</v>
      </c>
      <c r="BM423">
        <v>13.5</v>
      </c>
      <c r="BN423">
        <v>13.5</v>
      </c>
      <c r="BO423">
        <v>13.5</v>
      </c>
      <c r="BP423">
        <v>13.5</v>
      </c>
      <c r="BQ423" s="77">
        <v>14.3</v>
      </c>
      <c r="BR423">
        <v>14.3</v>
      </c>
      <c r="BS423">
        <v>14.3</v>
      </c>
      <c r="BT423" s="8">
        <v>14.6</v>
      </c>
      <c r="BU423">
        <v>14.6</v>
      </c>
      <c r="BV423">
        <v>14.6</v>
      </c>
      <c r="BW423">
        <v>14.6</v>
      </c>
      <c r="BX423">
        <v>14.6</v>
      </c>
      <c r="BY423">
        <v>14.6</v>
      </c>
      <c r="BZ423">
        <v>14.6</v>
      </c>
      <c r="CA423">
        <v>14.6</v>
      </c>
      <c r="CB423">
        <v>14.6</v>
      </c>
      <c r="CC423">
        <v>14.6</v>
      </c>
      <c r="CD423">
        <v>14.6</v>
      </c>
      <c r="CE423">
        <v>14.6</v>
      </c>
    </row>
    <row r="424" spans="1:83" ht="12.75">
      <c r="A424" s="7" t="s">
        <v>675</v>
      </c>
      <c r="B424" s="8" t="s">
        <v>676</v>
      </c>
      <c r="C424" s="8">
        <v>12.8</v>
      </c>
      <c r="D424" s="8">
        <v>12.8</v>
      </c>
      <c r="E424" s="8">
        <v>12.8</v>
      </c>
      <c r="F424" s="8">
        <v>12.8</v>
      </c>
      <c r="G424" s="8">
        <v>12.8</v>
      </c>
      <c r="H424" s="8">
        <v>12.8</v>
      </c>
      <c r="I424" s="8">
        <v>12.8</v>
      </c>
      <c r="J424" s="8">
        <v>12.8</v>
      </c>
      <c r="K424" s="8">
        <v>12.8</v>
      </c>
      <c r="L424" s="64">
        <v>13.4</v>
      </c>
      <c r="M424" s="8">
        <v>13.4</v>
      </c>
      <c r="N424" s="8">
        <v>13.4</v>
      </c>
      <c r="O424" s="8">
        <v>13.4</v>
      </c>
      <c r="P424" s="8">
        <v>13.4</v>
      </c>
      <c r="Q424" s="8">
        <v>13.4</v>
      </c>
      <c r="R424" s="8">
        <v>13.4</v>
      </c>
      <c r="S424" s="8">
        <v>13.4</v>
      </c>
      <c r="T424" s="8">
        <v>13.4</v>
      </c>
      <c r="U424" s="8">
        <v>13.4</v>
      </c>
      <c r="V424" s="8">
        <v>13.4</v>
      </c>
      <c r="W424" s="8">
        <v>13.4</v>
      </c>
      <c r="X424">
        <v>13.4</v>
      </c>
      <c r="Y424">
        <v>13.4</v>
      </c>
      <c r="Z424">
        <v>13.4</v>
      </c>
      <c r="AA424">
        <v>13.4</v>
      </c>
      <c r="AB424">
        <v>13.4</v>
      </c>
      <c r="AC424">
        <v>13.4</v>
      </c>
      <c r="AD424" s="77">
        <v>12.5</v>
      </c>
      <c r="AE424">
        <v>12.5</v>
      </c>
      <c r="AF424">
        <v>12.5</v>
      </c>
      <c r="AG424">
        <v>12.5</v>
      </c>
      <c r="AH424">
        <v>12.5</v>
      </c>
      <c r="AI424">
        <v>12.5</v>
      </c>
      <c r="AJ424" s="77">
        <v>12.7</v>
      </c>
      <c r="AK424">
        <v>12.7</v>
      </c>
      <c r="AL424">
        <v>12.7</v>
      </c>
      <c r="AM424">
        <v>12.7</v>
      </c>
      <c r="AN424">
        <v>12.7</v>
      </c>
      <c r="AO424">
        <v>12.7</v>
      </c>
      <c r="AP424">
        <v>12.7</v>
      </c>
      <c r="AQ424">
        <v>12.7</v>
      </c>
      <c r="AR424">
        <v>12.7</v>
      </c>
      <c r="AS424">
        <v>12.7</v>
      </c>
      <c r="AT424">
        <v>12.7</v>
      </c>
      <c r="AU424">
        <v>12.7</v>
      </c>
      <c r="AV424" s="77">
        <v>13.5</v>
      </c>
      <c r="AW424">
        <v>13.5</v>
      </c>
      <c r="AX424">
        <v>13.5</v>
      </c>
      <c r="AY424">
        <v>13.5</v>
      </c>
      <c r="AZ424">
        <v>13.5</v>
      </c>
      <c r="BA424">
        <v>13.5</v>
      </c>
      <c r="BB424">
        <v>13.5</v>
      </c>
      <c r="BC424">
        <v>13.5</v>
      </c>
      <c r="BD424">
        <v>13.5</v>
      </c>
      <c r="BE424">
        <v>13.5</v>
      </c>
      <c r="BF424">
        <v>13.5</v>
      </c>
      <c r="BG424">
        <v>13.5</v>
      </c>
      <c r="BH424">
        <v>13.5</v>
      </c>
      <c r="BI424">
        <v>13.5</v>
      </c>
      <c r="BJ424">
        <v>13.5</v>
      </c>
      <c r="BK424">
        <v>13.5</v>
      </c>
      <c r="BL424">
        <v>13.5</v>
      </c>
      <c r="BM424">
        <v>13.5</v>
      </c>
      <c r="BN424">
        <v>13.5</v>
      </c>
      <c r="BO424">
        <v>13.5</v>
      </c>
      <c r="BP424">
        <v>13.5</v>
      </c>
      <c r="BQ424" s="77">
        <v>14.3</v>
      </c>
      <c r="BR424">
        <v>14.3</v>
      </c>
      <c r="BS424">
        <v>14.3</v>
      </c>
      <c r="BT424" s="8">
        <v>14.6</v>
      </c>
      <c r="BU424">
        <v>14.6</v>
      </c>
      <c r="BV424">
        <v>14.6</v>
      </c>
      <c r="BW424">
        <v>14.6</v>
      </c>
      <c r="BX424">
        <v>14.6</v>
      </c>
      <c r="BY424">
        <v>14.6</v>
      </c>
      <c r="BZ424">
        <v>14.6</v>
      </c>
      <c r="CA424">
        <v>14.6</v>
      </c>
      <c r="CB424">
        <v>14.6</v>
      </c>
      <c r="CC424">
        <v>14.6</v>
      </c>
      <c r="CD424">
        <v>14.6</v>
      </c>
      <c r="CE424">
        <v>14.6</v>
      </c>
    </row>
    <row r="425" spans="1:83" ht="12.75">
      <c r="A425" s="7" t="s">
        <v>677</v>
      </c>
      <c r="B425" s="8" t="s">
        <v>678</v>
      </c>
      <c r="C425" s="8">
        <v>13.8</v>
      </c>
      <c r="D425" s="8">
        <v>13.8</v>
      </c>
      <c r="E425" s="8">
        <v>13.8</v>
      </c>
      <c r="F425" s="8">
        <v>13.8</v>
      </c>
      <c r="G425" s="8">
        <v>13.8</v>
      </c>
      <c r="H425" s="8">
        <v>13.8</v>
      </c>
      <c r="I425" s="8">
        <v>13.8</v>
      </c>
      <c r="J425" s="8">
        <v>13.8</v>
      </c>
      <c r="K425" s="8">
        <v>13.8</v>
      </c>
      <c r="L425" s="8">
        <v>13.8</v>
      </c>
      <c r="M425" s="8">
        <v>13.8</v>
      </c>
      <c r="N425" s="64">
        <v>14.5</v>
      </c>
      <c r="O425" s="8">
        <v>14.5</v>
      </c>
      <c r="P425" s="8">
        <v>14.5</v>
      </c>
      <c r="Q425" s="8">
        <v>14.5</v>
      </c>
      <c r="R425" s="8">
        <v>14.5</v>
      </c>
      <c r="S425" s="8">
        <v>14.5</v>
      </c>
      <c r="T425" s="8">
        <v>14.5</v>
      </c>
      <c r="U425" s="8">
        <v>14.5</v>
      </c>
      <c r="V425" s="8">
        <v>14.5</v>
      </c>
      <c r="W425" s="8">
        <v>14.5</v>
      </c>
      <c r="X425" s="66">
        <v>13.3</v>
      </c>
      <c r="Y425">
        <v>13.3</v>
      </c>
      <c r="Z425">
        <v>13.3</v>
      </c>
      <c r="AA425">
        <v>13.3</v>
      </c>
      <c r="AB425">
        <v>13.3</v>
      </c>
      <c r="AC425">
        <v>13.3</v>
      </c>
      <c r="AD425" s="77">
        <v>12.4</v>
      </c>
      <c r="AE425">
        <v>12.4</v>
      </c>
      <c r="AF425">
        <v>12.4</v>
      </c>
      <c r="AG425">
        <v>12.4</v>
      </c>
      <c r="AH425">
        <v>12.4</v>
      </c>
      <c r="AI425">
        <v>12.4</v>
      </c>
      <c r="AJ425">
        <v>12.4</v>
      </c>
      <c r="AK425">
        <v>12.4</v>
      </c>
      <c r="AL425">
        <v>12.4</v>
      </c>
      <c r="AM425">
        <v>12.4</v>
      </c>
      <c r="AN425">
        <v>12.4</v>
      </c>
      <c r="AO425">
        <v>12.4</v>
      </c>
      <c r="AP425">
        <v>12.4</v>
      </c>
      <c r="AQ425">
        <v>12.4</v>
      </c>
      <c r="AR425">
        <v>12.4</v>
      </c>
      <c r="AS425">
        <v>12.4</v>
      </c>
      <c r="AT425">
        <v>12.4</v>
      </c>
      <c r="AU425">
        <v>12.4</v>
      </c>
      <c r="AV425">
        <v>12.4</v>
      </c>
      <c r="AW425" s="77">
        <v>13.1</v>
      </c>
      <c r="AX425">
        <v>13.1</v>
      </c>
      <c r="AY425">
        <v>13.1</v>
      </c>
      <c r="AZ425">
        <v>13.1</v>
      </c>
      <c r="BA425">
        <v>13.1</v>
      </c>
      <c r="BB425">
        <v>13.1</v>
      </c>
      <c r="BC425">
        <v>13.1</v>
      </c>
      <c r="BD425">
        <v>13.1</v>
      </c>
      <c r="BE425">
        <v>13.1</v>
      </c>
      <c r="BF425">
        <v>13.1</v>
      </c>
      <c r="BG425">
        <v>13.1</v>
      </c>
      <c r="BH425">
        <v>13.1</v>
      </c>
      <c r="BI425">
        <v>13.1</v>
      </c>
      <c r="BJ425">
        <v>13.1</v>
      </c>
      <c r="BK425">
        <v>13.1</v>
      </c>
      <c r="BL425">
        <v>13.1</v>
      </c>
      <c r="BM425">
        <v>13.1</v>
      </c>
      <c r="BN425">
        <v>13.1</v>
      </c>
      <c r="BO425">
        <v>13.1</v>
      </c>
      <c r="BP425">
        <v>13.1</v>
      </c>
      <c r="BQ425">
        <v>13.1</v>
      </c>
      <c r="BR425">
        <v>13.1</v>
      </c>
      <c r="BS425">
        <v>13.1</v>
      </c>
      <c r="BT425" s="8">
        <v>14.6</v>
      </c>
      <c r="BU425">
        <v>14.6</v>
      </c>
      <c r="BV425">
        <v>14.6</v>
      </c>
      <c r="BW425">
        <v>14.6</v>
      </c>
      <c r="BX425">
        <v>14.6</v>
      </c>
      <c r="BY425">
        <v>14.6</v>
      </c>
      <c r="BZ425">
        <v>14.6</v>
      </c>
      <c r="CA425">
        <v>14.6</v>
      </c>
      <c r="CB425">
        <v>14.6</v>
      </c>
      <c r="CC425">
        <v>14.6</v>
      </c>
      <c r="CD425">
        <v>14.6</v>
      </c>
      <c r="CE425">
        <v>14.6</v>
      </c>
    </row>
    <row r="426" spans="1:83" ht="12.75">
      <c r="A426" s="7" t="s">
        <v>679</v>
      </c>
      <c r="B426" s="8" t="s">
        <v>680</v>
      </c>
      <c r="C426" s="8">
        <v>13.8</v>
      </c>
      <c r="D426" s="8">
        <v>13.8</v>
      </c>
      <c r="E426" s="8">
        <v>13.8</v>
      </c>
      <c r="F426" s="8">
        <v>13.8</v>
      </c>
      <c r="G426" s="8">
        <v>13.8</v>
      </c>
      <c r="H426" s="8">
        <v>13.8</v>
      </c>
      <c r="I426" s="8">
        <v>13.8</v>
      </c>
      <c r="J426" s="8">
        <v>13.8</v>
      </c>
      <c r="K426" s="8">
        <v>13.8</v>
      </c>
      <c r="L426" s="8">
        <v>13.8</v>
      </c>
      <c r="M426" s="8">
        <v>13.8</v>
      </c>
      <c r="N426" s="64">
        <v>14.5</v>
      </c>
      <c r="O426" s="8">
        <v>14.5</v>
      </c>
      <c r="P426" s="8">
        <v>14.5</v>
      </c>
      <c r="Q426" s="8">
        <v>14.5</v>
      </c>
      <c r="R426" s="8">
        <v>14.5</v>
      </c>
      <c r="S426" s="8">
        <v>14.5</v>
      </c>
      <c r="T426" s="8">
        <v>14.5</v>
      </c>
      <c r="U426" s="8">
        <v>14.5</v>
      </c>
      <c r="V426" s="8">
        <v>14.5</v>
      </c>
      <c r="W426" s="8">
        <v>14.5</v>
      </c>
      <c r="X426" s="66">
        <v>13.3</v>
      </c>
      <c r="Y426">
        <v>13.3</v>
      </c>
      <c r="Z426">
        <v>13.3</v>
      </c>
      <c r="AA426">
        <v>13.3</v>
      </c>
      <c r="AB426">
        <v>13.3</v>
      </c>
      <c r="AC426">
        <v>13.3</v>
      </c>
      <c r="AD426" s="77">
        <v>12.4</v>
      </c>
      <c r="AE426">
        <v>12.4</v>
      </c>
      <c r="AF426">
        <v>12.4</v>
      </c>
      <c r="AG426">
        <v>12.4</v>
      </c>
      <c r="AH426">
        <v>12.4</v>
      </c>
      <c r="AI426">
        <v>12.4</v>
      </c>
      <c r="AJ426">
        <v>12.4</v>
      </c>
      <c r="AK426">
        <v>12.4</v>
      </c>
      <c r="AL426">
        <v>12.4</v>
      </c>
      <c r="AM426">
        <v>12.4</v>
      </c>
      <c r="AN426">
        <v>12.4</v>
      </c>
      <c r="AO426">
        <v>12.4</v>
      </c>
      <c r="AP426">
        <v>12.4</v>
      </c>
      <c r="AQ426">
        <v>12.4</v>
      </c>
      <c r="AR426">
        <v>12.4</v>
      </c>
      <c r="AS426">
        <v>12.4</v>
      </c>
      <c r="AT426">
        <v>12.4</v>
      </c>
      <c r="AU426">
        <v>12.4</v>
      </c>
      <c r="AV426">
        <v>12.4</v>
      </c>
      <c r="AW426" s="77">
        <v>13.1</v>
      </c>
      <c r="AX426">
        <v>13.1</v>
      </c>
      <c r="AY426">
        <v>13.1</v>
      </c>
      <c r="AZ426">
        <v>13.1</v>
      </c>
      <c r="BA426">
        <v>13.1</v>
      </c>
      <c r="BB426">
        <v>13.1</v>
      </c>
      <c r="BC426">
        <v>13.1</v>
      </c>
      <c r="BD426">
        <v>13.1</v>
      </c>
      <c r="BE426">
        <v>13.1</v>
      </c>
      <c r="BF426">
        <v>13.1</v>
      </c>
      <c r="BG426">
        <v>13.1</v>
      </c>
      <c r="BH426">
        <v>13.1</v>
      </c>
      <c r="BI426">
        <v>13.1</v>
      </c>
      <c r="BJ426">
        <v>13.1</v>
      </c>
      <c r="BK426">
        <v>13.1</v>
      </c>
      <c r="BL426">
        <v>13.1</v>
      </c>
      <c r="BM426">
        <v>13.1</v>
      </c>
      <c r="BN426">
        <v>13.1</v>
      </c>
      <c r="BO426">
        <v>13.1</v>
      </c>
      <c r="BP426">
        <v>13.1</v>
      </c>
      <c r="BQ426">
        <v>13.1</v>
      </c>
      <c r="BR426">
        <v>13.1</v>
      </c>
      <c r="BS426">
        <v>13.1</v>
      </c>
      <c r="BT426" s="8">
        <v>14.6</v>
      </c>
      <c r="BU426">
        <v>14.6</v>
      </c>
      <c r="BV426">
        <v>14.6</v>
      </c>
      <c r="BW426">
        <v>14.6</v>
      </c>
      <c r="BX426">
        <v>14.6</v>
      </c>
      <c r="BY426">
        <v>14.6</v>
      </c>
      <c r="BZ426">
        <v>14.6</v>
      </c>
      <c r="CA426">
        <v>14.6</v>
      </c>
      <c r="CB426">
        <v>14.6</v>
      </c>
      <c r="CC426">
        <v>14.6</v>
      </c>
      <c r="CD426">
        <v>14.6</v>
      </c>
      <c r="CE426">
        <v>14.6</v>
      </c>
    </row>
    <row r="427" spans="1:83" ht="12.75">
      <c r="A427" s="7" t="s">
        <v>681</v>
      </c>
      <c r="B427" s="8" t="s">
        <v>682</v>
      </c>
      <c r="C427" s="8">
        <v>13.6</v>
      </c>
      <c r="D427" s="8">
        <v>13.6</v>
      </c>
      <c r="E427" s="8">
        <v>13.6</v>
      </c>
      <c r="F427" s="8">
        <v>13.6</v>
      </c>
      <c r="G427" s="8">
        <v>13.6</v>
      </c>
      <c r="H427" s="8">
        <v>13.6</v>
      </c>
      <c r="I427" s="8">
        <v>13.6</v>
      </c>
      <c r="J427" s="8">
        <v>13.6</v>
      </c>
      <c r="K427" s="8">
        <v>13.6</v>
      </c>
      <c r="L427" s="8">
        <v>13.6</v>
      </c>
      <c r="M427" s="8">
        <v>13.6</v>
      </c>
      <c r="N427" s="8">
        <v>13.6</v>
      </c>
      <c r="O427" s="8">
        <v>13.6</v>
      </c>
      <c r="P427" s="8">
        <v>13.6</v>
      </c>
      <c r="Q427" s="8">
        <v>13.6</v>
      </c>
      <c r="R427" s="8">
        <v>13.6</v>
      </c>
      <c r="S427" s="8">
        <v>13.6</v>
      </c>
      <c r="T427" s="8">
        <v>13.6</v>
      </c>
      <c r="U427" s="8">
        <v>13.6</v>
      </c>
      <c r="V427" s="8">
        <v>13.6</v>
      </c>
      <c r="W427" s="8">
        <v>13.6</v>
      </c>
      <c r="X427">
        <v>13.6</v>
      </c>
      <c r="Y427">
        <v>13.6</v>
      </c>
      <c r="Z427">
        <v>13.6</v>
      </c>
      <c r="AA427">
        <v>13.6</v>
      </c>
      <c r="AB427">
        <v>13.6</v>
      </c>
      <c r="AC427">
        <v>13.6</v>
      </c>
      <c r="AD427" s="77">
        <v>12.7</v>
      </c>
      <c r="AE427">
        <v>12.7</v>
      </c>
      <c r="AF427">
        <v>12.7</v>
      </c>
      <c r="AG427">
        <v>12.7</v>
      </c>
      <c r="AH427">
        <v>12.7</v>
      </c>
      <c r="AI427">
        <v>12.7</v>
      </c>
      <c r="AJ427">
        <v>12.7</v>
      </c>
      <c r="AK427">
        <v>12.7</v>
      </c>
      <c r="AL427">
        <v>12.7</v>
      </c>
      <c r="AM427">
        <v>12.7</v>
      </c>
      <c r="AN427">
        <v>12.7</v>
      </c>
      <c r="AO427">
        <v>12.7</v>
      </c>
      <c r="AP427">
        <v>12.7</v>
      </c>
      <c r="AQ427">
        <v>12.7</v>
      </c>
      <c r="AR427">
        <v>12.7</v>
      </c>
      <c r="AS427">
        <v>12.7</v>
      </c>
      <c r="AT427">
        <v>12.7</v>
      </c>
      <c r="AU427">
        <v>12.7</v>
      </c>
      <c r="AV427">
        <v>12.7</v>
      </c>
      <c r="AW427">
        <v>12.7</v>
      </c>
      <c r="AX427">
        <v>12.7</v>
      </c>
      <c r="AY427">
        <v>12.7</v>
      </c>
      <c r="AZ427">
        <v>12.7</v>
      </c>
      <c r="BA427">
        <v>12.7</v>
      </c>
      <c r="BB427">
        <v>12.7</v>
      </c>
      <c r="BC427">
        <v>12.7</v>
      </c>
      <c r="BD427">
        <v>12.7</v>
      </c>
      <c r="BE427">
        <v>12.7</v>
      </c>
      <c r="BF427">
        <v>12.7</v>
      </c>
      <c r="BG427">
        <v>12.7</v>
      </c>
      <c r="BH427">
        <v>12.7</v>
      </c>
      <c r="BI427">
        <v>12.7</v>
      </c>
      <c r="BJ427">
        <v>12.7</v>
      </c>
      <c r="BK427">
        <v>12.7</v>
      </c>
      <c r="BL427">
        <v>12.7</v>
      </c>
      <c r="BM427">
        <v>12.7</v>
      </c>
      <c r="BN427">
        <v>12.7</v>
      </c>
      <c r="BO427">
        <v>12.7</v>
      </c>
      <c r="BP427">
        <v>12.7</v>
      </c>
      <c r="BQ427">
        <v>12.7</v>
      </c>
      <c r="BR427">
        <v>12.7</v>
      </c>
      <c r="BS427">
        <v>12.7</v>
      </c>
      <c r="BT427" s="8">
        <v>14.6</v>
      </c>
      <c r="BU427">
        <v>14.6</v>
      </c>
      <c r="BV427">
        <v>14.6</v>
      </c>
      <c r="BW427">
        <v>14.6</v>
      </c>
      <c r="BX427">
        <v>14.6</v>
      </c>
      <c r="BY427">
        <v>14.6</v>
      </c>
      <c r="BZ427">
        <v>14.6</v>
      </c>
      <c r="CA427">
        <v>14.6</v>
      </c>
      <c r="CB427">
        <v>14.6</v>
      </c>
      <c r="CC427">
        <v>14.6</v>
      </c>
      <c r="CD427">
        <v>14.6</v>
      </c>
      <c r="CE427">
        <v>14.6</v>
      </c>
    </row>
    <row r="428" spans="1:83" ht="12.75">
      <c r="A428" s="7" t="s">
        <v>683</v>
      </c>
      <c r="B428" s="8" t="s">
        <v>684</v>
      </c>
      <c r="C428" s="8">
        <v>13.6</v>
      </c>
      <c r="D428" s="8">
        <v>13.6</v>
      </c>
      <c r="E428" s="8">
        <v>13.6</v>
      </c>
      <c r="F428" s="8">
        <v>13.6</v>
      </c>
      <c r="G428" s="8">
        <v>13.6</v>
      </c>
      <c r="H428" s="8">
        <v>13.6</v>
      </c>
      <c r="I428" s="8">
        <v>13.6</v>
      </c>
      <c r="J428" s="8">
        <v>13.6</v>
      </c>
      <c r="K428" s="8">
        <v>13.6</v>
      </c>
      <c r="L428" s="8">
        <v>13.6</v>
      </c>
      <c r="M428" s="8">
        <v>13.6</v>
      </c>
      <c r="N428" s="8">
        <v>13.6</v>
      </c>
      <c r="O428" s="8">
        <v>13.6</v>
      </c>
      <c r="P428" s="8">
        <v>13.6</v>
      </c>
      <c r="Q428" s="8">
        <v>13.6</v>
      </c>
      <c r="R428" s="8">
        <v>13.6</v>
      </c>
      <c r="S428" s="8">
        <v>13.6</v>
      </c>
      <c r="T428" s="8">
        <v>13.6</v>
      </c>
      <c r="U428" s="8">
        <v>13.6</v>
      </c>
      <c r="V428" s="8">
        <v>13.6</v>
      </c>
      <c r="W428" s="8">
        <v>13.6</v>
      </c>
      <c r="X428">
        <v>13.6</v>
      </c>
      <c r="Y428">
        <v>13.6</v>
      </c>
      <c r="Z428">
        <v>13.6</v>
      </c>
      <c r="AA428">
        <v>13.6</v>
      </c>
      <c r="AB428">
        <v>13.6</v>
      </c>
      <c r="AC428">
        <v>13.6</v>
      </c>
      <c r="AD428" s="77">
        <v>12.7</v>
      </c>
      <c r="AE428">
        <v>12.7</v>
      </c>
      <c r="AF428">
        <v>12.7</v>
      </c>
      <c r="AG428">
        <v>12.7</v>
      </c>
      <c r="AH428">
        <v>12.7</v>
      </c>
      <c r="AI428">
        <v>12.7</v>
      </c>
      <c r="AJ428">
        <v>12.7</v>
      </c>
      <c r="AK428">
        <v>12.7</v>
      </c>
      <c r="AL428">
        <v>12.7</v>
      </c>
      <c r="AM428">
        <v>12.7</v>
      </c>
      <c r="AN428">
        <v>12.7</v>
      </c>
      <c r="AO428">
        <v>12.7</v>
      </c>
      <c r="AP428">
        <v>12.7</v>
      </c>
      <c r="AQ428">
        <v>12.7</v>
      </c>
      <c r="AR428">
        <v>12.7</v>
      </c>
      <c r="AS428">
        <v>12.7</v>
      </c>
      <c r="AT428">
        <v>12.7</v>
      </c>
      <c r="AU428">
        <v>12.7</v>
      </c>
      <c r="AV428">
        <v>12.7</v>
      </c>
      <c r="AW428">
        <v>12.7</v>
      </c>
      <c r="AX428">
        <v>12.7</v>
      </c>
      <c r="AY428">
        <v>12.7</v>
      </c>
      <c r="AZ428">
        <v>12.7</v>
      </c>
      <c r="BA428">
        <v>12.7</v>
      </c>
      <c r="BB428">
        <v>12.7</v>
      </c>
      <c r="BC428">
        <v>12.7</v>
      </c>
      <c r="BD428">
        <v>12.7</v>
      </c>
      <c r="BE428">
        <v>12.7</v>
      </c>
      <c r="BF428">
        <v>12.7</v>
      </c>
      <c r="BG428">
        <v>12.7</v>
      </c>
      <c r="BH428">
        <v>12.7</v>
      </c>
      <c r="BI428">
        <v>12.7</v>
      </c>
      <c r="BJ428">
        <v>12.7</v>
      </c>
      <c r="BK428">
        <v>12.7</v>
      </c>
      <c r="BL428">
        <v>12.7</v>
      </c>
      <c r="BM428">
        <v>12.7</v>
      </c>
      <c r="BN428">
        <v>12.7</v>
      </c>
      <c r="BO428">
        <v>12.7</v>
      </c>
      <c r="BP428">
        <v>12.7</v>
      </c>
      <c r="BQ428">
        <v>12.7</v>
      </c>
      <c r="BR428">
        <v>12.7</v>
      </c>
      <c r="BS428">
        <v>12.7</v>
      </c>
      <c r="BT428" s="8">
        <v>14.6</v>
      </c>
      <c r="BU428">
        <v>14.6</v>
      </c>
      <c r="BV428">
        <v>14.6</v>
      </c>
      <c r="BW428">
        <v>14.6</v>
      </c>
      <c r="BX428">
        <v>14.6</v>
      </c>
      <c r="BY428">
        <v>14.6</v>
      </c>
      <c r="BZ428">
        <v>14.6</v>
      </c>
      <c r="CA428">
        <v>14.6</v>
      </c>
      <c r="CB428">
        <v>14.6</v>
      </c>
      <c r="CC428">
        <v>14.6</v>
      </c>
      <c r="CD428">
        <v>14.6</v>
      </c>
      <c r="CE428">
        <v>14.6</v>
      </c>
    </row>
    <row r="429" spans="1:83" ht="12.75">
      <c r="A429" s="7" t="s">
        <v>685</v>
      </c>
      <c r="B429" s="8" t="s">
        <v>686</v>
      </c>
      <c r="C429" s="8">
        <v>11.9</v>
      </c>
      <c r="D429" s="8">
        <v>11.9</v>
      </c>
      <c r="E429" s="8">
        <v>11.9</v>
      </c>
      <c r="F429" s="8">
        <v>11.9</v>
      </c>
      <c r="G429" s="8">
        <v>11.9</v>
      </c>
      <c r="H429" s="64">
        <v>12.8</v>
      </c>
      <c r="I429" s="8">
        <v>12.8</v>
      </c>
      <c r="J429" s="8">
        <v>12.8</v>
      </c>
      <c r="K429" s="8">
        <v>12.8</v>
      </c>
      <c r="L429" s="8">
        <v>12.8</v>
      </c>
      <c r="M429" s="8">
        <v>12.8</v>
      </c>
      <c r="N429" s="8">
        <v>12.8</v>
      </c>
      <c r="O429" s="64">
        <v>13.8</v>
      </c>
      <c r="P429" s="8">
        <v>13.8</v>
      </c>
      <c r="Q429" s="8">
        <v>13.8</v>
      </c>
      <c r="R429" s="8">
        <v>13.8</v>
      </c>
      <c r="S429" s="8">
        <v>13.8</v>
      </c>
      <c r="T429" s="8">
        <v>13.8</v>
      </c>
      <c r="U429" s="8">
        <v>13.8</v>
      </c>
      <c r="V429" s="8">
        <v>13.8</v>
      </c>
      <c r="W429" s="8">
        <v>13.8</v>
      </c>
      <c r="X429">
        <v>13.8</v>
      </c>
      <c r="Y429">
        <v>13.8</v>
      </c>
      <c r="Z429">
        <v>13.8</v>
      </c>
      <c r="AA429">
        <v>13.8</v>
      </c>
      <c r="AB429">
        <v>13.8</v>
      </c>
      <c r="AC429">
        <v>13.8</v>
      </c>
      <c r="AD429" s="77">
        <v>12.9</v>
      </c>
      <c r="AE429">
        <v>12.9</v>
      </c>
      <c r="AF429">
        <v>12.9</v>
      </c>
      <c r="AG429">
        <v>12.9</v>
      </c>
      <c r="AH429">
        <v>12.9</v>
      </c>
      <c r="AI429">
        <v>12.9</v>
      </c>
      <c r="AJ429">
        <v>12.9</v>
      </c>
      <c r="AK429">
        <v>12.9</v>
      </c>
      <c r="AL429">
        <v>12.9</v>
      </c>
      <c r="AM429">
        <v>12.9</v>
      </c>
      <c r="AN429">
        <v>12.9</v>
      </c>
      <c r="AO429">
        <v>12.9</v>
      </c>
      <c r="AP429">
        <v>12.9</v>
      </c>
      <c r="AQ429">
        <v>12.9</v>
      </c>
      <c r="AR429">
        <v>12.9</v>
      </c>
      <c r="AS429">
        <v>12.9</v>
      </c>
      <c r="AT429">
        <v>12.9</v>
      </c>
      <c r="AU429">
        <v>12.9</v>
      </c>
      <c r="AV429" s="77">
        <v>13.8</v>
      </c>
      <c r="AW429">
        <v>13.8</v>
      </c>
      <c r="AX429">
        <v>13.8</v>
      </c>
      <c r="AY429">
        <v>13.8</v>
      </c>
      <c r="AZ429">
        <v>13.8</v>
      </c>
      <c r="BA429">
        <v>13.8</v>
      </c>
      <c r="BB429">
        <v>13.8</v>
      </c>
      <c r="BC429">
        <v>13.8</v>
      </c>
      <c r="BD429">
        <v>13.8</v>
      </c>
      <c r="BE429">
        <v>13.8</v>
      </c>
      <c r="BF429">
        <v>13.8</v>
      </c>
      <c r="BG429">
        <v>13.8</v>
      </c>
      <c r="BH429">
        <v>13.8</v>
      </c>
      <c r="BI429">
        <v>13.8</v>
      </c>
      <c r="BJ429">
        <v>13.8</v>
      </c>
      <c r="BK429" s="77">
        <v>14.5</v>
      </c>
      <c r="BL429">
        <v>14.5</v>
      </c>
      <c r="BM429">
        <v>14.5</v>
      </c>
      <c r="BN429">
        <v>14.5</v>
      </c>
      <c r="BO429">
        <v>14.5</v>
      </c>
      <c r="BP429">
        <v>14.5</v>
      </c>
      <c r="BQ429">
        <v>14.5</v>
      </c>
      <c r="BR429">
        <v>14.5</v>
      </c>
      <c r="BS429">
        <v>14.5</v>
      </c>
      <c r="BT429" s="8">
        <v>14.6</v>
      </c>
      <c r="BU429">
        <v>14.6</v>
      </c>
      <c r="BV429">
        <v>14.6</v>
      </c>
      <c r="BW429">
        <v>14.6</v>
      </c>
      <c r="BX429">
        <v>14.6</v>
      </c>
      <c r="BY429">
        <v>14.6</v>
      </c>
      <c r="BZ429">
        <v>14.6</v>
      </c>
      <c r="CA429">
        <v>14.6</v>
      </c>
      <c r="CB429">
        <v>14.6</v>
      </c>
      <c r="CC429">
        <v>14.6</v>
      </c>
      <c r="CD429">
        <v>14.6</v>
      </c>
      <c r="CE429">
        <v>14.6</v>
      </c>
    </row>
    <row r="430" spans="1:83" ht="12.75">
      <c r="A430" s="7" t="s">
        <v>687</v>
      </c>
      <c r="B430" s="8" t="s">
        <v>688</v>
      </c>
      <c r="C430" s="8">
        <v>11.9</v>
      </c>
      <c r="D430" s="8">
        <v>11.9</v>
      </c>
      <c r="E430" s="8">
        <v>11.9</v>
      </c>
      <c r="F430" s="8">
        <v>11.9</v>
      </c>
      <c r="G430" s="8">
        <v>11.9</v>
      </c>
      <c r="H430" s="64">
        <v>12.8</v>
      </c>
      <c r="I430" s="8">
        <v>12.8</v>
      </c>
      <c r="J430" s="8">
        <v>12.8</v>
      </c>
      <c r="K430" s="8">
        <v>12.8</v>
      </c>
      <c r="L430" s="8">
        <v>12.8</v>
      </c>
      <c r="M430" s="8">
        <v>12.8</v>
      </c>
      <c r="N430" s="8">
        <v>12.8</v>
      </c>
      <c r="O430" s="64">
        <v>13.8</v>
      </c>
      <c r="P430" s="8">
        <v>13.8</v>
      </c>
      <c r="Q430" s="8">
        <v>13.8</v>
      </c>
      <c r="R430" s="8">
        <v>13.8</v>
      </c>
      <c r="S430" s="8">
        <v>13.8</v>
      </c>
      <c r="T430" s="8">
        <v>13.8</v>
      </c>
      <c r="U430" s="8">
        <v>13.8</v>
      </c>
      <c r="V430" s="8">
        <v>13.8</v>
      </c>
      <c r="W430" s="8">
        <v>13.8</v>
      </c>
      <c r="X430">
        <v>13.8</v>
      </c>
      <c r="Y430">
        <v>13.8</v>
      </c>
      <c r="Z430">
        <v>13.8</v>
      </c>
      <c r="AA430">
        <v>13.8</v>
      </c>
      <c r="AB430">
        <v>13.8</v>
      </c>
      <c r="AC430">
        <v>13.8</v>
      </c>
      <c r="AD430" s="77">
        <v>12.9</v>
      </c>
      <c r="AE430">
        <v>12.9</v>
      </c>
      <c r="AF430">
        <v>12.9</v>
      </c>
      <c r="AG430">
        <v>12.9</v>
      </c>
      <c r="AH430">
        <v>12.9</v>
      </c>
      <c r="AI430">
        <v>12.9</v>
      </c>
      <c r="AJ430">
        <v>12.9</v>
      </c>
      <c r="AK430">
        <v>12.9</v>
      </c>
      <c r="AL430">
        <v>12.9</v>
      </c>
      <c r="AM430">
        <v>12.9</v>
      </c>
      <c r="AN430">
        <v>12.9</v>
      </c>
      <c r="AO430">
        <v>12.9</v>
      </c>
      <c r="AP430">
        <v>12.9</v>
      </c>
      <c r="AQ430">
        <v>12.9</v>
      </c>
      <c r="AR430">
        <v>12.9</v>
      </c>
      <c r="AS430">
        <v>12.9</v>
      </c>
      <c r="AT430">
        <v>12.9</v>
      </c>
      <c r="AU430">
        <v>12.9</v>
      </c>
      <c r="AV430" s="77">
        <v>13.8</v>
      </c>
      <c r="AW430">
        <v>13.8</v>
      </c>
      <c r="AX430">
        <v>13.8</v>
      </c>
      <c r="AY430">
        <v>13.8</v>
      </c>
      <c r="AZ430">
        <v>13.8</v>
      </c>
      <c r="BA430">
        <v>13.8</v>
      </c>
      <c r="BB430">
        <v>13.8</v>
      </c>
      <c r="BC430">
        <v>13.8</v>
      </c>
      <c r="BD430">
        <v>13.8</v>
      </c>
      <c r="BE430">
        <v>13.8</v>
      </c>
      <c r="BF430">
        <v>13.8</v>
      </c>
      <c r="BG430">
        <v>13.8</v>
      </c>
      <c r="BH430">
        <v>13.8</v>
      </c>
      <c r="BI430">
        <v>13.8</v>
      </c>
      <c r="BJ430">
        <v>13.8</v>
      </c>
      <c r="BK430" s="77">
        <v>14.5</v>
      </c>
      <c r="BL430">
        <v>14.5</v>
      </c>
      <c r="BM430">
        <v>14.5</v>
      </c>
      <c r="BN430">
        <v>14.5</v>
      </c>
      <c r="BO430">
        <v>14.5</v>
      </c>
      <c r="BP430">
        <v>14.5</v>
      </c>
      <c r="BQ430">
        <v>14.5</v>
      </c>
      <c r="BR430">
        <v>14.5</v>
      </c>
      <c r="BS430">
        <v>14.5</v>
      </c>
      <c r="BT430" s="8">
        <v>14.6</v>
      </c>
      <c r="BU430">
        <v>14.6</v>
      </c>
      <c r="BV430">
        <v>14.6</v>
      </c>
      <c r="BW430">
        <v>14.6</v>
      </c>
      <c r="BX430">
        <v>14.6</v>
      </c>
      <c r="BY430">
        <v>14.6</v>
      </c>
      <c r="BZ430">
        <v>14.6</v>
      </c>
      <c r="CA430">
        <v>14.6</v>
      </c>
      <c r="CB430">
        <v>14.6</v>
      </c>
      <c r="CC430">
        <v>14.6</v>
      </c>
      <c r="CD430">
        <v>14.6</v>
      </c>
      <c r="CE430">
        <v>14.6</v>
      </c>
    </row>
    <row r="431" spans="1:83" ht="12.75">
      <c r="A431" s="68" t="s">
        <v>474</v>
      </c>
      <c r="B431" s="69" t="s">
        <v>822</v>
      </c>
      <c r="C431" s="69">
        <v>12.5</v>
      </c>
      <c r="D431" s="69">
        <v>12.5</v>
      </c>
      <c r="E431" s="69">
        <v>12.5</v>
      </c>
      <c r="F431" s="69">
        <v>12.5</v>
      </c>
      <c r="G431" s="69">
        <v>12.5</v>
      </c>
      <c r="H431" s="69">
        <v>12.5</v>
      </c>
      <c r="I431" s="69">
        <v>12.5</v>
      </c>
      <c r="J431" s="69">
        <v>12.5</v>
      </c>
      <c r="K431" s="69">
        <v>12.5</v>
      </c>
      <c r="L431" s="70">
        <v>13.2</v>
      </c>
      <c r="M431" s="69">
        <v>13.2</v>
      </c>
      <c r="N431" s="69">
        <v>13.2</v>
      </c>
      <c r="O431" s="69">
        <v>13.2</v>
      </c>
      <c r="P431" s="69">
        <v>13.2</v>
      </c>
      <c r="Q431" s="69">
        <v>13.2</v>
      </c>
      <c r="R431" s="69">
        <v>13.2</v>
      </c>
      <c r="S431" s="69">
        <v>13.2</v>
      </c>
      <c r="T431" s="69">
        <v>13.2</v>
      </c>
      <c r="U431" s="69">
        <v>13.2</v>
      </c>
      <c r="V431" s="69">
        <v>13.2</v>
      </c>
      <c r="W431" s="69">
        <v>13.2</v>
      </c>
      <c r="X431">
        <v>13.2</v>
      </c>
      <c r="Y431">
        <v>13.2</v>
      </c>
      <c r="Z431">
        <v>13.2</v>
      </c>
      <c r="AA431">
        <v>13.2</v>
      </c>
      <c r="AB431">
        <v>13.2</v>
      </c>
      <c r="AC431">
        <v>13.2</v>
      </c>
      <c r="AD431" s="77">
        <v>12.3</v>
      </c>
      <c r="AE431">
        <v>12.3</v>
      </c>
      <c r="AF431">
        <v>12.3</v>
      </c>
      <c r="AG431">
        <v>12.3</v>
      </c>
      <c r="AH431">
        <v>12.3</v>
      </c>
      <c r="AI431">
        <v>12.3</v>
      </c>
      <c r="AJ431">
        <v>12.3</v>
      </c>
      <c r="AK431">
        <v>12.3</v>
      </c>
      <c r="AL431">
        <v>12.3</v>
      </c>
      <c r="AM431">
        <v>12.3</v>
      </c>
      <c r="AN431">
        <v>12.3</v>
      </c>
      <c r="AO431" s="77">
        <v>12.6</v>
      </c>
      <c r="AP431">
        <v>12.6</v>
      </c>
      <c r="AQ431">
        <v>12.6</v>
      </c>
      <c r="AR431">
        <v>12.6</v>
      </c>
      <c r="AS431">
        <v>12.6</v>
      </c>
      <c r="AT431">
        <v>12.6</v>
      </c>
      <c r="AU431">
        <v>12.6</v>
      </c>
      <c r="AV431">
        <v>12.6</v>
      </c>
      <c r="AW431">
        <v>12.6</v>
      </c>
      <c r="AX431">
        <v>12.6</v>
      </c>
      <c r="AY431">
        <v>12.6</v>
      </c>
      <c r="AZ431" s="77">
        <v>13.5</v>
      </c>
      <c r="BA431">
        <v>13.5</v>
      </c>
      <c r="BB431">
        <v>13.5</v>
      </c>
      <c r="BC431">
        <v>13.5</v>
      </c>
      <c r="BD431">
        <v>13.5</v>
      </c>
      <c r="BE431">
        <v>13.5</v>
      </c>
      <c r="BF431">
        <v>13.5</v>
      </c>
      <c r="BG431">
        <v>13.5</v>
      </c>
      <c r="BH431">
        <v>13.5</v>
      </c>
      <c r="BI431">
        <v>13.5</v>
      </c>
      <c r="BJ431">
        <v>13.5</v>
      </c>
      <c r="BK431">
        <v>13.5</v>
      </c>
      <c r="BL431">
        <v>13.5</v>
      </c>
      <c r="BM431">
        <v>13.5</v>
      </c>
      <c r="BN431">
        <v>13.5</v>
      </c>
      <c r="BO431">
        <v>13.5</v>
      </c>
      <c r="BP431">
        <v>13.5</v>
      </c>
      <c r="BQ431">
        <v>13.5</v>
      </c>
      <c r="BR431">
        <v>13.5</v>
      </c>
      <c r="BS431">
        <v>13.5</v>
      </c>
      <c r="BT431" s="8">
        <v>14.6</v>
      </c>
      <c r="BU431">
        <v>14.6</v>
      </c>
      <c r="BV431">
        <v>14.6</v>
      </c>
      <c r="BW431">
        <v>14.6</v>
      </c>
      <c r="BX431">
        <v>14.6</v>
      </c>
      <c r="BY431">
        <v>14.6</v>
      </c>
      <c r="BZ431">
        <v>14.6</v>
      </c>
      <c r="CA431">
        <v>14.6</v>
      </c>
      <c r="CB431">
        <v>14.6</v>
      </c>
      <c r="CC431">
        <v>14.6</v>
      </c>
      <c r="CD431">
        <v>14.6</v>
      </c>
      <c r="CE431">
        <v>14.6</v>
      </c>
    </row>
    <row r="432" spans="1:83" ht="12.75">
      <c r="A432" s="7" t="s">
        <v>475</v>
      </c>
      <c r="B432" s="8" t="s">
        <v>823</v>
      </c>
      <c r="C432" s="8">
        <v>12.5</v>
      </c>
      <c r="D432" s="8">
        <v>12.5</v>
      </c>
      <c r="E432" s="8">
        <v>12.5</v>
      </c>
      <c r="F432" s="8">
        <v>12.5</v>
      </c>
      <c r="G432" s="8">
        <v>12.5</v>
      </c>
      <c r="H432" s="8">
        <v>12.5</v>
      </c>
      <c r="I432" s="8">
        <v>12.5</v>
      </c>
      <c r="J432" s="8">
        <v>12.5</v>
      </c>
      <c r="K432" s="8">
        <v>12.5</v>
      </c>
      <c r="L432" s="64">
        <v>13.2</v>
      </c>
      <c r="M432" s="8">
        <v>13.2</v>
      </c>
      <c r="N432" s="8">
        <v>13.2</v>
      </c>
      <c r="O432" s="8">
        <v>13.2</v>
      </c>
      <c r="P432" s="8">
        <v>13.2</v>
      </c>
      <c r="Q432" s="8">
        <v>13.2</v>
      </c>
      <c r="R432" s="8">
        <v>13.2</v>
      </c>
      <c r="S432" s="8">
        <v>13.2</v>
      </c>
      <c r="T432" s="8">
        <v>13.2</v>
      </c>
      <c r="U432" s="8">
        <v>13.2</v>
      </c>
      <c r="V432" s="8">
        <v>13.2</v>
      </c>
      <c r="W432" s="8">
        <v>13.2</v>
      </c>
      <c r="X432">
        <v>13.2</v>
      </c>
      <c r="Y432">
        <v>13.2</v>
      </c>
      <c r="Z432">
        <v>13.2</v>
      </c>
      <c r="AA432">
        <v>13.2</v>
      </c>
      <c r="AB432">
        <v>13.2</v>
      </c>
      <c r="AC432">
        <v>13.2</v>
      </c>
      <c r="AD432" s="77">
        <v>12.3</v>
      </c>
      <c r="AE432">
        <v>12.3</v>
      </c>
      <c r="AF432">
        <v>12.3</v>
      </c>
      <c r="AG432">
        <v>12.3</v>
      </c>
      <c r="AH432">
        <v>12.3</v>
      </c>
      <c r="AI432">
        <v>12.3</v>
      </c>
      <c r="AJ432">
        <v>12.3</v>
      </c>
      <c r="AK432">
        <v>12.3</v>
      </c>
      <c r="AL432">
        <v>12.3</v>
      </c>
      <c r="AM432">
        <v>12.3</v>
      </c>
      <c r="AN432">
        <v>12.3</v>
      </c>
      <c r="AO432" s="77">
        <v>12.6</v>
      </c>
      <c r="AP432">
        <v>12.6</v>
      </c>
      <c r="AQ432">
        <v>12.6</v>
      </c>
      <c r="AR432">
        <v>12.6</v>
      </c>
      <c r="AS432">
        <v>12.6</v>
      </c>
      <c r="AT432">
        <v>12.6</v>
      </c>
      <c r="AU432">
        <v>12.6</v>
      </c>
      <c r="AV432">
        <v>12.6</v>
      </c>
      <c r="AW432">
        <v>12.6</v>
      </c>
      <c r="AX432">
        <v>12.6</v>
      </c>
      <c r="AY432">
        <v>12.6</v>
      </c>
      <c r="AZ432" s="77">
        <v>13.5</v>
      </c>
      <c r="BA432">
        <v>13.5</v>
      </c>
      <c r="BB432">
        <v>13.5</v>
      </c>
      <c r="BC432">
        <v>13.5</v>
      </c>
      <c r="BD432">
        <v>13.5</v>
      </c>
      <c r="BE432">
        <v>13.5</v>
      </c>
      <c r="BF432">
        <v>13.5</v>
      </c>
      <c r="BG432">
        <v>13.5</v>
      </c>
      <c r="BH432">
        <v>13.5</v>
      </c>
      <c r="BI432">
        <v>13.5</v>
      </c>
      <c r="BJ432">
        <v>13.5</v>
      </c>
      <c r="BK432">
        <v>13.5</v>
      </c>
      <c r="BL432">
        <v>13.5</v>
      </c>
      <c r="BM432">
        <v>13.5</v>
      </c>
      <c r="BN432">
        <v>13.5</v>
      </c>
      <c r="BO432">
        <v>13.5</v>
      </c>
      <c r="BP432">
        <v>13.5</v>
      </c>
      <c r="BQ432">
        <v>13.5</v>
      </c>
      <c r="BR432">
        <v>13.5</v>
      </c>
      <c r="BS432">
        <v>13.5</v>
      </c>
      <c r="BT432" s="8">
        <v>14.6</v>
      </c>
      <c r="BU432">
        <v>14.6</v>
      </c>
      <c r="BV432">
        <v>14.6</v>
      </c>
      <c r="BW432">
        <v>14.6</v>
      </c>
      <c r="BX432">
        <v>14.6</v>
      </c>
      <c r="BY432">
        <v>14.6</v>
      </c>
      <c r="BZ432">
        <v>14.6</v>
      </c>
      <c r="CA432">
        <v>14.6</v>
      </c>
      <c r="CB432">
        <v>14.6</v>
      </c>
      <c r="CC432">
        <v>14.6</v>
      </c>
      <c r="CD432">
        <v>14.6</v>
      </c>
      <c r="CE432">
        <v>14.6</v>
      </c>
    </row>
    <row r="433" spans="1:83" ht="12.75">
      <c r="A433" s="7" t="s">
        <v>691</v>
      </c>
      <c r="B433" s="8" t="s">
        <v>692</v>
      </c>
      <c r="C433" s="8">
        <v>13.9</v>
      </c>
      <c r="D433" s="8">
        <v>13.9</v>
      </c>
      <c r="E433" s="8">
        <v>13.9</v>
      </c>
      <c r="F433" s="64">
        <v>14.5</v>
      </c>
      <c r="G433" s="8">
        <v>14.5</v>
      </c>
      <c r="H433" s="8">
        <v>14.5</v>
      </c>
      <c r="I433" s="8">
        <v>14.5</v>
      </c>
      <c r="J433" s="8">
        <v>14.5</v>
      </c>
      <c r="K433" s="8">
        <v>14.5</v>
      </c>
      <c r="L433" s="8">
        <v>14.5</v>
      </c>
      <c r="M433" s="8">
        <v>14.5</v>
      </c>
      <c r="N433" s="8">
        <v>14.5</v>
      </c>
      <c r="O433" s="8">
        <v>14.5</v>
      </c>
      <c r="P433" s="8">
        <v>14.5</v>
      </c>
      <c r="Q433" s="8">
        <v>14.5</v>
      </c>
      <c r="R433" s="8">
        <v>14.5</v>
      </c>
      <c r="S433" s="8">
        <v>14.5</v>
      </c>
      <c r="T433" s="8">
        <v>14.5</v>
      </c>
      <c r="U433" s="8">
        <v>14.5</v>
      </c>
      <c r="V433" s="8">
        <v>14.5</v>
      </c>
      <c r="W433" s="8">
        <v>14.5</v>
      </c>
      <c r="X433">
        <v>14.5</v>
      </c>
      <c r="Y433">
        <v>14.5</v>
      </c>
      <c r="Z433">
        <v>14.5</v>
      </c>
      <c r="AA433">
        <v>14.5</v>
      </c>
      <c r="AB433">
        <v>14.5</v>
      </c>
      <c r="AC433">
        <v>14.5</v>
      </c>
      <c r="AD433" s="77">
        <v>13.6</v>
      </c>
      <c r="AE433">
        <v>13.6</v>
      </c>
      <c r="AF433">
        <v>13.6</v>
      </c>
      <c r="AG433">
        <v>13.6</v>
      </c>
      <c r="AH433">
        <v>13.6</v>
      </c>
      <c r="AI433">
        <v>13.6</v>
      </c>
      <c r="AJ433">
        <v>13.6</v>
      </c>
      <c r="AK433">
        <v>13.6</v>
      </c>
      <c r="AL433">
        <v>13.6</v>
      </c>
      <c r="AM433">
        <v>13.6</v>
      </c>
      <c r="AN433">
        <v>13.6</v>
      </c>
      <c r="AO433">
        <v>13.6</v>
      </c>
      <c r="AP433">
        <v>13.6</v>
      </c>
      <c r="AQ433">
        <v>13.6</v>
      </c>
      <c r="AR433">
        <v>13.6</v>
      </c>
      <c r="AS433">
        <v>13.6</v>
      </c>
      <c r="AT433">
        <v>13.6</v>
      </c>
      <c r="AU433">
        <v>13.6</v>
      </c>
      <c r="AV433" s="77">
        <v>13.8</v>
      </c>
      <c r="AW433">
        <v>13.8</v>
      </c>
      <c r="AX433">
        <v>13.8</v>
      </c>
      <c r="AY433">
        <v>13.8</v>
      </c>
      <c r="AZ433">
        <v>13.8</v>
      </c>
      <c r="BA433">
        <v>13.8</v>
      </c>
      <c r="BB433">
        <v>13.8</v>
      </c>
      <c r="BC433">
        <v>13.8</v>
      </c>
      <c r="BD433">
        <v>13.8</v>
      </c>
      <c r="BE433">
        <v>13.8</v>
      </c>
      <c r="BF433">
        <v>13.8</v>
      </c>
      <c r="BG433">
        <v>13.8</v>
      </c>
      <c r="BH433" s="77">
        <v>14.1</v>
      </c>
      <c r="BI433">
        <v>14.1</v>
      </c>
      <c r="BJ433">
        <v>14.1</v>
      </c>
      <c r="BK433">
        <v>14.1</v>
      </c>
      <c r="BL433">
        <v>14.1</v>
      </c>
      <c r="BM433">
        <v>14.1</v>
      </c>
      <c r="BN433">
        <v>14.1</v>
      </c>
      <c r="BO433" s="77">
        <v>14.6</v>
      </c>
      <c r="BP433">
        <v>14.6</v>
      </c>
      <c r="BQ433">
        <v>14.6</v>
      </c>
      <c r="BR433">
        <v>14.6</v>
      </c>
      <c r="BS433">
        <v>14.6</v>
      </c>
      <c r="BT433" s="8">
        <v>14.6</v>
      </c>
      <c r="BU433">
        <v>14.6</v>
      </c>
      <c r="BV433">
        <v>14.6</v>
      </c>
      <c r="BW433">
        <v>14.6</v>
      </c>
      <c r="BX433">
        <v>14.6</v>
      </c>
      <c r="BY433">
        <v>14.6</v>
      </c>
      <c r="BZ433">
        <v>14.6</v>
      </c>
      <c r="CA433">
        <v>14.6</v>
      </c>
      <c r="CB433">
        <v>14.6</v>
      </c>
      <c r="CC433">
        <v>14.6</v>
      </c>
      <c r="CD433">
        <v>14.6</v>
      </c>
      <c r="CE433">
        <v>14.6</v>
      </c>
    </row>
    <row r="434" spans="1:83" ht="12.75">
      <c r="A434" s="7" t="s">
        <v>693</v>
      </c>
      <c r="B434" s="8" t="s">
        <v>694</v>
      </c>
      <c r="C434" s="8">
        <v>13.9</v>
      </c>
      <c r="D434" s="8">
        <v>13.9</v>
      </c>
      <c r="E434" s="8">
        <v>13.9</v>
      </c>
      <c r="F434" s="64">
        <v>14.5</v>
      </c>
      <c r="G434" s="8">
        <v>14.5</v>
      </c>
      <c r="H434" s="8">
        <v>14.5</v>
      </c>
      <c r="I434" s="8">
        <v>14.5</v>
      </c>
      <c r="J434" s="8">
        <v>14.5</v>
      </c>
      <c r="K434" s="8">
        <v>14.5</v>
      </c>
      <c r="L434" s="8">
        <v>14.5</v>
      </c>
      <c r="M434" s="8">
        <v>14.5</v>
      </c>
      <c r="N434" s="8">
        <v>14.5</v>
      </c>
      <c r="O434" s="8">
        <v>14.5</v>
      </c>
      <c r="P434" s="8">
        <v>14.5</v>
      </c>
      <c r="Q434" s="8">
        <v>14.5</v>
      </c>
      <c r="R434" s="8">
        <v>14.5</v>
      </c>
      <c r="S434" s="8">
        <v>14.5</v>
      </c>
      <c r="T434" s="8">
        <v>14.5</v>
      </c>
      <c r="U434" s="8">
        <v>14.5</v>
      </c>
      <c r="V434" s="8">
        <v>14.5</v>
      </c>
      <c r="W434" s="8">
        <v>14.5</v>
      </c>
      <c r="X434">
        <v>14.5</v>
      </c>
      <c r="Y434">
        <v>14.5</v>
      </c>
      <c r="Z434">
        <v>14.5</v>
      </c>
      <c r="AA434">
        <v>14.5</v>
      </c>
      <c r="AB434">
        <v>14.5</v>
      </c>
      <c r="AC434">
        <v>14.5</v>
      </c>
      <c r="AD434" s="77">
        <v>13.6</v>
      </c>
      <c r="AE434">
        <v>13.6</v>
      </c>
      <c r="AF434">
        <v>13.6</v>
      </c>
      <c r="AG434">
        <v>13.6</v>
      </c>
      <c r="AH434">
        <v>13.6</v>
      </c>
      <c r="AI434">
        <v>13.6</v>
      </c>
      <c r="AJ434">
        <v>13.6</v>
      </c>
      <c r="AK434">
        <v>13.6</v>
      </c>
      <c r="AL434">
        <v>13.6</v>
      </c>
      <c r="AM434">
        <v>13.6</v>
      </c>
      <c r="AN434">
        <v>13.6</v>
      </c>
      <c r="AO434">
        <v>13.6</v>
      </c>
      <c r="AP434">
        <v>13.6</v>
      </c>
      <c r="AQ434">
        <v>13.6</v>
      </c>
      <c r="AR434">
        <v>13.6</v>
      </c>
      <c r="AS434">
        <v>13.6</v>
      </c>
      <c r="AT434">
        <v>13.6</v>
      </c>
      <c r="AU434">
        <v>13.6</v>
      </c>
      <c r="AV434" s="77">
        <v>13.8</v>
      </c>
      <c r="AW434">
        <v>13.8</v>
      </c>
      <c r="AX434">
        <v>13.8</v>
      </c>
      <c r="AY434">
        <v>13.8</v>
      </c>
      <c r="AZ434">
        <v>13.8</v>
      </c>
      <c r="BA434">
        <v>13.8</v>
      </c>
      <c r="BB434">
        <v>13.8</v>
      </c>
      <c r="BC434">
        <v>13.8</v>
      </c>
      <c r="BD434">
        <v>13.8</v>
      </c>
      <c r="BE434">
        <v>13.8</v>
      </c>
      <c r="BF434">
        <v>13.8</v>
      </c>
      <c r="BG434">
        <v>13.8</v>
      </c>
      <c r="BH434" s="77">
        <v>14.1</v>
      </c>
      <c r="BI434">
        <v>14.1</v>
      </c>
      <c r="BJ434">
        <v>14.1</v>
      </c>
      <c r="BK434">
        <v>14.1</v>
      </c>
      <c r="BL434">
        <v>14.1</v>
      </c>
      <c r="BM434">
        <v>14.1</v>
      </c>
      <c r="BN434">
        <v>14.1</v>
      </c>
      <c r="BO434" s="77">
        <v>14.6</v>
      </c>
      <c r="BP434">
        <v>14.6</v>
      </c>
      <c r="BQ434">
        <v>14.6</v>
      </c>
      <c r="BR434">
        <v>14.6</v>
      </c>
      <c r="BS434">
        <v>14.6</v>
      </c>
      <c r="BT434" s="8">
        <v>14.6</v>
      </c>
      <c r="BU434">
        <v>14.6</v>
      </c>
      <c r="BV434">
        <v>14.6</v>
      </c>
      <c r="BW434">
        <v>14.6</v>
      </c>
      <c r="BX434">
        <v>14.6</v>
      </c>
      <c r="BY434">
        <v>14.6</v>
      </c>
      <c r="BZ434">
        <v>14.6</v>
      </c>
      <c r="CA434">
        <v>14.6</v>
      </c>
      <c r="CB434">
        <v>14.6</v>
      </c>
      <c r="CC434">
        <v>14.6</v>
      </c>
      <c r="CD434">
        <v>14.6</v>
      </c>
      <c r="CE434">
        <v>14.6</v>
      </c>
    </row>
  </sheetData>
  <sheetProtection sheet="1" objects="1" scenarios="1"/>
  <conditionalFormatting sqref="BT4:BT323 BT326:BT373 BT376:BT434">
    <cfRule type="cellIs" priority="1" dxfId="0" operator="greaterThan" stopIfTrue="1">
      <formula>BS4</formula>
    </cfRule>
    <cfRule type="cellIs" priority="2" dxfId="1" operator="lessThan" stopIfTrue="1">
      <formula>BS4</formula>
    </cfRule>
  </conditionalFormatting>
  <printOptions/>
  <pageMargins left="0.3937007874015748" right="0.3937007874015748" top="0.5905511811023623" bottom="0.3937007874015748" header="0" footer="0"/>
  <pageSetup fitToHeight="10" fitToWidth="1" horizontalDpi="600" verticalDpi="600" orientation="landscape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J97"/>
  <sheetViews>
    <sheetView showGridLines="0" showRowColHeaders="0" zoomScale="75" zoomScaleNormal="75" workbookViewId="0" topLeftCell="A1">
      <pane xSplit="1" ySplit="4" topLeftCell="B5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80" sqref="B80"/>
    </sheetView>
  </sheetViews>
  <sheetFormatPr defaultColWidth="11.421875" defaultRowHeight="12.75"/>
  <cols>
    <col min="1" max="1" width="12.28125" style="0" bestFit="1" customWidth="1"/>
    <col min="2" max="2" width="17.140625" style="0" bestFit="1" customWidth="1"/>
    <col min="3" max="3" width="21.57421875" style="0" bestFit="1" customWidth="1"/>
    <col min="4" max="4" width="16.421875" style="0" bestFit="1" customWidth="1"/>
    <col min="5" max="5" width="2.7109375" style="0" customWidth="1"/>
  </cols>
  <sheetData>
    <row r="1" ht="12.75">
      <c r="A1" t="s">
        <v>26</v>
      </c>
    </row>
    <row r="3" spans="2:9" ht="12.75">
      <c r="B3" s="177" t="s">
        <v>34</v>
      </c>
      <c r="C3" s="177"/>
      <c r="D3" s="177"/>
      <c r="F3" s="175" t="s">
        <v>31</v>
      </c>
      <c r="G3" s="176"/>
      <c r="H3" s="5" t="s">
        <v>32</v>
      </c>
      <c r="I3" s="5" t="s">
        <v>46</v>
      </c>
    </row>
    <row r="4" spans="2:9" ht="12.75">
      <c r="B4" s="1" t="s">
        <v>27</v>
      </c>
      <c r="C4" s="1" t="s">
        <v>28</v>
      </c>
      <c r="D4" s="1" t="s">
        <v>29</v>
      </c>
      <c r="F4" s="3" t="s">
        <v>18</v>
      </c>
      <c r="G4" s="3" t="s">
        <v>19</v>
      </c>
      <c r="H4" s="6" t="s">
        <v>33</v>
      </c>
      <c r="I4" s="6" t="s">
        <v>47</v>
      </c>
    </row>
    <row r="5" spans="1:9" ht="12.75">
      <c r="A5" s="2">
        <v>37712</v>
      </c>
      <c r="B5" s="3">
        <v>19.5</v>
      </c>
      <c r="C5" s="3">
        <v>6.5</v>
      </c>
      <c r="D5" s="3">
        <v>1.7</v>
      </c>
      <c r="F5" s="4">
        <v>11</v>
      </c>
      <c r="G5" s="4">
        <v>12</v>
      </c>
      <c r="H5" s="3">
        <v>2</v>
      </c>
      <c r="I5" s="1">
        <v>0.5995</v>
      </c>
    </row>
    <row r="6" spans="1:9" ht="12.75">
      <c r="A6" s="2">
        <v>37742</v>
      </c>
      <c r="B6" s="3">
        <v>19.5</v>
      </c>
      <c r="C6" s="3">
        <v>6.5</v>
      </c>
      <c r="D6" s="3">
        <v>1.7</v>
      </c>
      <c r="F6" s="4">
        <v>11</v>
      </c>
      <c r="G6" s="4">
        <v>12</v>
      </c>
      <c r="H6" s="3">
        <v>2</v>
      </c>
      <c r="I6" s="1">
        <v>0.5995</v>
      </c>
    </row>
    <row r="7" spans="1:9" ht="12.75">
      <c r="A7" s="2">
        <v>37773</v>
      </c>
      <c r="B7" s="3">
        <v>19.5</v>
      </c>
      <c r="C7" s="3">
        <v>6.5</v>
      </c>
      <c r="D7" s="3">
        <v>1.7</v>
      </c>
      <c r="F7" s="4">
        <v>11</v>
      </c>
      <c r="G7" s="4">
        <v>12</v>
      </c>
      <c r="H7" s="3">
        <v>2</v>
      </c>
      <c r="I7" s="1">
        <v>0.5995</v>
      </c>
    </row>
    <row r="8" spans="1:9" ht="12.75">
      <c r="A8" s="2">
        <v>37803</v>
      </c>
      <c r="B8" s="3">
        <v>19.5</v>
      </c>
      <c r="C8" s="3">
        <v>6.5</v>
      </c>
      <c r="D8" s="3">
        <v>1.7</v>
      </c>
      <c r="F8" s="4">
        <v>11</v>
      </c>
      <c r="G8" s="4">
        <v>12</v>
      </c>
      <c r="H8" s="3">
        <v>2</v>
      </c>
      <c r="I8" s="1">
        <v>0.5995</v>
      </c>
    </row>
    <row r="9" spans="1:9" ht="12.75">
      <c r="A9" s="2">
        <v>37834</v>
      </c>
      <c r="B9" s="3">
        <v>19.5</v>
      </c>
      <c r="C9" s="3">
        <v>6.5</v>
      </c>
      <c r="D9" s="3">
        <v>1.7</v>
      </c>
      <c r="F9" s="4">
        <v>11</v>
      </c>
      <c r="G9" s="4">
        <v>12</v>
      </c>
      <c r="H9" s="3">
        <v>2</v>
      </c>
      <c r="I9" s="1">
        <v>0.5995</v>
      </c>
    </row>
    <row r="10" spans="1:9" ht="12.75">
      <c r="A10" s="2">
        <v>37865</v>
      </c>
      <c r="B10" s="3">
        <v>19.5</v>
      </c>
      <c r="C10" s="3">
        <v>6.5</v>
      </c>
      <c r="D10" s="3">
        <v>1.7</v>
      </c>
      <c r="F10" s="4">
        <v>11</v>
      </c>
      <c r="G10" s="4">
        <v>12</v>
      </c>
      <c r="H10" s="3">
        <v>2</v>
      </c>
      <c r="I10" s="1">
        <v>0.5995</v>
      </c>
    </row>
    <row r="11" spans="1:9" ht="12.75">
      <c r="A11" s="2">
        <v>37895</v>
      </c>
      <c r="B11" s="3">
        <v>19.5</v>
      </c>
      <c r="C11" s="3">
        <v>6.5</v>
      </c>
      <c r="D11" s="3">
        <v>1.7</v>
      </c>
      <c r="F11" s="4">
        <v>11</v>
      </c>
      <c r="G11" s="4">
        <v>12</v>
      </c>
      <c r="H11" s="3">
        <v>2</v>
      </c>
      <c r="I11" s="1">
        <v>0.5995</v>
      </c>
    </row>
    <row r="12" spans="1:9" ht="12.75">
      <c r="A12" s="2">
        <v>37926</v>
      </c>
      <c r="B12" s="3">
        <v>19.5</v>
      </c>
      <c r="C12" s="3">
        <v>6.5</v>
      </c>
      <c r="D12" s="3">
        <v>1.7</v>
      </c>
      <c r="F12" s="4">
        <v>11</v>
      </c>
      <c r="G12" s="4">
        <v>12</v>
      </c>
      <c r="H12" s="3">
        <v>2</v>
      </c>
      <c r="I12" s="1">
        <v>0.5995</v>
      </c>
    </row>
    <row r="13" spans="1:9" ht="12.75">
      <c r="A13" s="2">
        <v>37956</v>
      </c>
      <c r="B13" s="3">
        <v>19.5</v>
      </c>
      <c r="C13" s="3">
        <v>6.5</v>
      </c>
      <c r="D13" s="3">
        <v>1.7</v>
      </c>
      <c r="F13" s="4">
        <v>11</v>
      </c>
      <c r="G13" s="4">
        <v>12</v>
      </c>
      <c r="H13" s="3">
        <v>2</v>
      </c>
      <c r="I13" s="1">
        <v>0.5995</v>
      </c>
    </row>
    <row r="14" spans="1:9" ht="12.75">
      <c r="A14" s="2">
        <v>37987</v>
      </c>
      <c r="B14" s="3">
        <v>19.5</v>
      </c>
      <c r="C14" s="3">
        <v>6.5</v>
      </c>
      <c r="D14" s="3">
        <v>1.7</v>
      </c>
      <c r="F14" s="4">
        <v>11</v>
      </c>
      <c r="G14" s="4">
        <v>12</v>
      </c>
      <c r="H14" s="3">
        <v>2</v>
      </c>
      <c r="I14" s="71">
        <v>0.5952</v>
      </c>
    </row>
    <row r="15" spans="1:9" ht="12.75">
      <c r="A15" s="2">
        <v>38018</v>
      </c>
      <c r="B15" s="3">
        <v>19.5</v>
      </c>
      <c r="C15" s="3">
        <v>6.5</v>
      </c>
      <c r="D15" s="3">
        <v>1.7</v>
      </c>
      <c r="F15" s="4">
        <v>11</v>
      </c>
      <c r="G15" s="4">
        <v>12</v>
      </c>
      <c r="H15" s="3">
        <v>2</v>
      </c>
      <c r="I15" s="1">
        <v>0.5952</v>
      </c>
    </row>
    <row r="16" spans="1:9" ht="12.75">
      <c r="A16" s="2">
        <v>38047</v>
      </c>
      <c r="B16" s="3">
        <v>19.5</v>
      </c>
      <c r="C16" s="3">
        <v>6.5</v>
      </c>
      <c r="D16" s="3">
        <v>1.7</v>
      </c>
      <c r="F16" s="4">
        <v>11</v>
      </c>
      <c r="G16" s="4">
        <v>12</v>
      </c>
      <c r="H16" s="3">
        <v>2</v>
      </c>
      <c r="I16" s="1">
        <v>0.5952</v>
      </c>
    </row>
    <row r="17" spans="1:9" ht="12.75">
      <c r="A17" s="2">
        <v>38078</v>
      </c>
      <c r="B17" s="3">
        <v>19.5</v>
      </c>
      <c r="C17" s="3">
        <v>6.5</v>
      </c>
      <c r="D17" s="3">
        <v>1.7</v>
      </c>
      <c r="F17" s="4">
        <v>11</v>
      </c>
      <c r="G17" s="4">
        <v>12</v>
      </c>
      <c r="H17" s="3">
        <v>2</v>
      </c>
      <c r="I17" s="1">
        <v>0.5952</v>
      </c>
    </row>
    <row r="18" spans="1:9" ht="12.75">
      <c r="A18" s="2">
        <v>38108</v>
      </c>
      <c r="B18" s="3">
        <v>19.5</v>
      </c>
      <c r="C18" s="3">
        <v>6.5</v>
      </c>
      <c r="D18" s="3">
        <v>1.7</v>
      </c>
      <c r="F18" s="4">
        <v>11</v>
      </c>
      <c r="G18" s="4">
        <v>12</v>
      </c>
      <c r="H18" s="3">
        <v>2</v>
      </c>
      <c r="I18" s="1">
        <v>0.5952</v>
      </c>
    </row>
    <row r="19" spans="1:9" ht="12.75">
      <c r="A19" s="2">
        <v>38139</v>
      </c>
      <c r="B19" s="3">
        <v>19.5</v>
      </c>
      <c r="C19" s="3">
        <v>6.5</v>
      </c>
      <c r="D19" s="3">
        <v>1.7</v>
      </c>
      <c r="F19" s="4">
        <v>11</v>
      </c>
      <c r="G19" s="4">
        <v>12</v>
      </c>
      <c r="H19" s="3">
        <v>2</v>
      </c>
      <c r="I19" s="1">
        <v>0.5952</v>
      </c>
    </row>
    <row r="20" spans="1:9" ht="12.75">
      <c r="A20" s="2">
        <v>38169</v>
      </c>
      <c r="B20" s="3">
        <v>19.5</v>
      </c>
      <c r="C20" s="3">
        <v>6.5</v>
      </c>
      <c r="D20" s="3">
        <v>1.7</v>
      </c>
      <c r="F20" s="4">
        <v>11</v>
      </c>
      <c r="G20" s="4">
        <v>12</v>
      </c>
      <c r="H20" s="3">
        <v>2</v>
      </c>
      <c r="I20" s="1">
        <v>0.5952</v>
      </c>
    </row>
    <row r="21" spans="1:9" ht="12.75">
      <c r="A21" s="2">
        <v>38200</v>
      </c>
      <c r="B21" s="3">
        <v>19.5</v>
      </c>
      <c r="C21" s="3">
        <v>6.5</v>
      </c>
      <c r="D21" s="3">
        <v>1.7</v>
      </c>
      <c r="F21" s="4">
        <v>11</v>
      </c>
      <c r="G21" s="4">
        <v>12</v>
      </c>
      <c r="H21" s="3">
        <v>2</v>
      </c>
      <c r="I21" s="1">
        <v>0.5952</v>
      </c>
    </row>
    <row r="22" spans="1:9" ht="12.75">
      <c r="A22" s="2">
        <v>38231</v>
      </c>
      <c r="B22" s="3">
        <v>19.5</v>
      </c>
      <c r="C22" s="3">
        <v>6.5</v>
      </c>
      <c r="D22" s="3">
        <v>1.7</v>
      </c>
      <c r="F22" s="4">
        <v>11</v>
      </c>
      <c r="G22" s="4">
        <v>12</v>
      </c>
      <c r="H22" s="3">
        <v>2</v>
      </c>
      <c r="I22" s="1">
        <v>0.5952</v>
      </c>
    </row>
    <row r="23" spans="1:9" ht="12.75">
      <c r="A23" s="2">
        <v>38261</v>
      </c>
      <c r="B23" s="3">
        <v>19.5</v>
      </c>
      <c r="C23" s="3">
        <v>6.5</v>
      </c>
      <c r="D23" s="3">
        <v>1.7</v>
      </c>
      <c r="F23" s="4">
        <v>11</v>
      </c>
      <c r="G23" s="4">
        <v>12</v>
      </c>
      <c r="H23" s="3">
        <v>2</v>
      </c>
      <c r="I23" s="1">
        <v>0.5952</v>
      </c>
    </row>
    <row r="24" spans="1:9" ht="12.75">
      <c r="A24" s="2">
        <v>38292</v>
      </c>
      <c r="B24" s="3">
        <v>19.5</v>
      </c>
      <c r="C24" s="3">
        <v>6.5</v>
      </c>
      <c r="D24" s="3">
        <v>1.7</v>
      </c>
      <c r="F24" s="4">
        <v>11</v>
      </c>
      <c r="G24" s="4">
        <v>12</v>
      </c>
      <c r="H24" s="3">
        <v>2</v>
      </c>
      <c r="I24" s="1">
        <v>0.5952</v>
      </c>
    </row>
    <row r="25" spans="1:9" ht="12.75">
      <c r="A25" s="2">
        <v>38322</v>
      </c>
      <c r="B25" s="3">
        <v>19.5</v>
      </c>
      <c r="C25" s="3">
        <v>6.5</v>
      </c>
      <c r="D25" s="3">
        <v>1.7</v>
      </c>
      <c r="F25" s="4">
        <v>11</v>
      </c>
      <c r="G25" s="4">
        <v>12</v>
      </c>
      <c r="H25" s="3">
        <v>2</v>
      </c>
      <c r="I25" s="1">
        <v>0.5952</v>
      </c>
    </row>
    <row r="26" spans="1:10" ht="12.75">
      <c r="A26" s="2">
        <v>38353</v>
      </c>
      <c r="B26" s="3">
        <v>19.5</v>
      </c>
      <c r="C26" s="3">
        <v>6.5</v>
      </c>
      <c r="D26" s="3">
        <v>1.7</v>
      </c>
      <c r="F26" s="4">
        <v>11</v>
      </c>
      <c r="G26" s="4">
        <v>12</v>
      </c>
      <c r="H26" s="3">
        <v>2</v>
      </c>
      <c r="I26" s="1">
        <v>0.5952</v>
      </c>
      <c r="J26" t="s">
        <v>871</v>
      </c>
    </row>
    <row r="27" spans="1:9" ht="12.75">
      <c r="A27" s="2">
        <v>38384</v>
      </c>
      <c r="B27" s="3">
        <v>19.5</v>
      </c>
      <c r="C27" s="3">
        <v>6.5</v>
      </c>
      <c r="D27" s="3">
        <v>1.7</v>
      </c>
      <c r="F27" s="4">
        <v>11</v>
      </c>
      <c r="G27" s="4">
        <v>12</v>
      </c>
      <c r="H27" s="3">
        <v>2</v>
      </c>
      <c r="I27" s="1">
        <v>0.5952</v>
      </c>
    </row>
    <row r="28" spans="1:9" ht="12.75">
      <c r="A28" s="2">
        <v>38412</v>
      </c>
      <c r="B28" s="3">
        <v>19.5</v>
      </c>
      <c r="C28" s="3">
        <v>6.5</v>
      </c>
      <c r="D28" s="3">
        <v>1.7</v>
      </c>
      <c r="F28" s="4">
        <v>11</v>
      </c>
      <c r="G28" s="4">
        <v>12</v>
      </c>
      <c r="H28" s="3">
        <v>2</v>
      </c>
      <c r="I28" s="1">
        <v>0.5952</v>
      </c>
    </row>
    <row r="29" spans="1:9" ht="12.75">
      <c r="A29" s="2">
        <v>38443</v>
      </c>
      <c r="B29" s="3">
        <v>19.5</v>
      </c>
      <c r="C29" s="3">
        <v>6.5</v>
      </c>
      <c r="D29" s="3">
        <v>1.7</v>
      </c>
      <c r="F29" s="4">
        <v>11</v>
      </c>
      <c r="G29" s="4">
        <v>12</v>
      </c>
      <c r="H29" s="3">
        <v>2</v>
      </c>
      <c r="I29" s="1">
        <v>0.5952</v>
      </c>
    </row>
    <row r="30" spans="1:9" ht="12.75">
      <c r="A30" s="2">
        <v>38473</v>
      </c>
      <c r="B30" s="3">
        <v>19.5</v>
      </c>
      <c r="C30" s="3">
        <v>6.5</v>
      </c>
      <c r="D30" s="3">
        <v>1.7</v>
      </c>
      <c r="F30" s="4">
        <v>11</v>
      </c>
      <c r="G30" s="4">
        <v>12</v>
      </c>
      <c r="H30" s="3">
        <v>2</v>
      </c>
      <c r="I30" s="1">
        <v>0.5952</v>
      </c>
    </row>
    <row r="31" spans="1:9" ht="12.75">
      <c r="A31" s="2">
        <v>38504</v>
      </c>
      <c r="B31" s="3">
        <v>19.5</v>
      </c>
      <c r="C31" s="3">
        <v>6.5</v>
      </c>
      <c r="D31" s="3">
        <v>1.7</v>
      </c>
      <c r="F31" s="4">
        <v>11</v>
      </c>
      <c r="G31" s="4">
        <v>12</v>
      </c>
      <c r="H31" s="3">
        <v>2</v>
      </c>
      <c r="I31" s="1">
        <v>0.5952</v>
      </c>
    </row>
    <row r="32" spans="1:9" ht="12.75">
      <c r="A32" s="2">
        <v>38534</v>
      </c>
      <c r="B32" s="3">
        <v>19.5</v>
      </c>
      <c r="C32" s="3">
        <v>6.5</v>
      </c>
      <c r="D32" s="3">
        <v>1.7</v>
      </c>
      <c r="F32" s="4">
        <v>11</v>
      </c>
      <c r="G32" s="4">
        <v>12</v>
      </c>
      <c r="H32" s="3">
        <v>2</v>
      </c>
      <c r="I32" s="1">
        <v>0.5952</v>
      </c>
    </row>
    <row r="33" spans="1:9" ht="12.75">
      <c r="A33" s="2">
        <v>38565</v>
      </c>
      <c r="B33" s="3">
        <v>19.5</v>
      </c>
      <c r="C33" s="3">
        <v>6.5</v>
      </c>
      <c r="D33" s="3">
        <v>1.7</v>
      </c>
      <c r="F33" s="4">
        <v>11</v>
      </c>
      <c r="G33" s="4">
        <v>12</v>
      </c>
      <c r="H33" s="3">
        <v>2</v>
      </c>
      <c r="I33" s="1">
        <v>0.5952</v>
      </c>
    </row>
    <row r="34" spans="1:9" ht="12.75">
      <c r="A34" s="2">
        <v>38596</v>
      </c>
      <c r="B34" s="3">
        <v>19.5</v>
      </c>
      <c r="C34" s="3">
        <v>6.5</v>
      </c>
      <c r="D34" s="3">
        <v>1.7</v>
      </c>
      <c r="F34" s="4">
        <v>11</v>
      </c>
      <c r="G34" s="4">
        <v>12</v>
      </c>
      <c r="H34" s="3">
        <v>2</v>
      </c>
      <c r="I34" s="1">
        <v>0.5952</v>
      </c>
    </row>
    <row r="35" spans="1:9" ht="12.75">
      <c r="A35" s="2">
        <v>38626</v>
      </c>
      <c r="B35" s="3">
        <v>19.5</v>
      </c>
      <c r="C35" s="3">
        <v>6.5</v>
      </c>
      <c r="D35" s="3">
        <v>1.7</v>
      </c>
      <c r="F35" s="4">
        <v>11</v>
      </c>
      <c r="G35" s="4">
        <v>12</v>
      </c>
      <c r="H35" s="3">
        <v>2</v>
      </c>
      <c r="I35" s="1">
        <v>0.5952</v>
      </c>
    </row>
    <row r="36" spans="1:9" ht="12.75">
      <c r="A36" s="2">
        <v>38657</v>
      </c>
      <c r="B36" s="3">
        <v>19.5</v>
      </c>
      <c r="C36" s="3">
        <v>6.5</v>
      </c>
      <c r="D36" s="3">
        <v>1.7</v>
      </c>
      <c r="F36" s="4">
        <v>11</v>
      </c>
      <c r="G36" s="4">
        <v>12</v>
      </c>
      <c r="H36" s="3">
        <v>2</v>
      </c>
      <c r="I36" s="1">
        <v>0.5952</v>
      </c>
    </row>
    <row r="37" spans="1:9" ht="12.75">
      <c r="A37" s="2">
        <v>38687</v>
      </c>
      <c r="B37" s="3">
        <v>19.5</v>
      </c>
      <c r="C37" s="3">
        <v>6.5</v>
      </c>
      <c r="D37" s="3">
        <v>1.7</v>
      </c>
      <c r="F37" s="4">
        <v>11</v>
      </c>
      <c r="G37" s="4">
        <v>12</v>
      </c>
      <c r="H37" s="3">
        <v>2</v>
      </c>
      <c r="I37" s="1">
        <v>0.5952</v>
      </c>
    </row>
    <row r="38" spans="1:9" ht="12.75">
      <c r="A38" s="2">
        <v>38718</v>
      </c>
      <c r="B38" s="3">
        <v>19.5</v>
      </c>
      <c r="C38" s="3">
        <v>6.5</v>
      </c>
      <c r="D38" s="3">
        <v>1.7</v>
      </c>
      <c r="F38" s="4">
        <v>11</v>
      </c>
      <c r="G38" s="4">
        <v>12</v>
      </c>
      <c r="H38" s="3">
        <v>2</v>
      </c>
      <c r="I38" s="71">
        <v>0.5967</v>
      </c>
    </row>
    <row r="39" spans="1:9" ht="12.75">
      <c r="A39" s="2">
        <v>38749</v>
      </c>
      <c r="B39" s="3">
        <v>19.5</v>
      </c>
      <c r="C39" s="3">
        <v>6.5</v>
      </c>
      <c r="D39" s="3">
        <v>1.7</v>
      </c>
      <c r="F39" s="4">
        <v>11</v>
      </c>
      <c r="G39" s="4">
        <v>12</v>
      </c>
      <c r="H39" s="3">
        <v>2</v>
      </c>
      <c r="I39" s="1">
        <v>0.5967</v>
      </c>
    </row>
    <row r="40" spans="1:9" ht="12.75">
      <c r="A40" s="2">
        <v>38777</v>
      </c>
      <c r="B40" s="3">
        <v>19.5</v>
      </c>
      <c r="C40" s="3">
        <v>6.5</v>
      </c>
      <c r="D40" s="3">
        <v>1.7</v>
      </c>
      <c r="F40" s="4">
        <v>11</v>
      </c>
      <c r="G40" s="4">
        <v>12</v>
      </c>
      <c r="H40" s="3">
        <v>2</v>
      </c>
      <c r="I40" s="1">
        <v>0.5967</v>
      </c>
    </row>
    <row r="41" spans="1:9" ht="12.75">
      <c r="A41" s="2">
        <v>38808</v>
      </c>
      <c r="B41" s="3">
        <v>19.5</v>
      </c>
      <c r="C41" s="3">
        <v>6.5</v>
      </c>
      <c r="D41" s="3">
        <v>1.7</v>
      </c>
      <c r="F41" s="4">
        <v>11</v>
      </c>
      <c r="G41" s="4">
        <v>12</v>
      </c>
      <c r="H41" s="3">
        <v>2</v>
      </c>
      <c r="I41" s="1">
        <v>0.5967</v>
      </c>
    </row>
    <row r="42" spans="1:9" ht="12.75">
      <c r="A42" s="2">
        <v>38838</v>
      </c>
      <c r="B42" s="3">
        <v>19.5</v>
      </c>
      <c r="C42" s="3">
        <v>6.5</v>
      </c>
      <c r="D42" s="3">
        <v>1.7</v>
      </c>
      <c r="F42" s="4">
        <v>11</v>
      </c>
      <c r="G42" s="4">
        <v>12</v>
      </c>
      <c r="H42" s="3">
        <v>2</v>
      </c>
      <c r="I42" s="1">
        <v>0.5967</v>
      </c>
    </row>
    <row r="43" spans="1:9" ht="12.75">
      <c r="A43" s="2">
        <v>38869</v>
      </c>
      <c r="B43" s="3">
        <v>19.5</v>
      </c>
      <c r="C43" s="3">
        <v>6.5</v>
      </c>
      <c r="D43" s="3">
        <v>1.7</v>
      </c>
      <c r="F43" s="4">
        <v>11</v>
      </c>
      <c r="G43" s="4">
        <v>12</v>
      </c>
      <c r="H43" s="3">
        <v>2</v>
      </c>
      <c r="I43" s="1">
        <v>0.5967</v>
      </c>
    </row>
    <row r="44" spans="1:9" ht="12.75">
      <c r="A44" s="2">
        <v>38899</v>
      </c>
      <c r="B44" s="3">
        <v>19.5</v>
      </c>
      <c r="C44" s="3">
        <v>6.5</v>
      </c>
      <c r="D44" s="3">
        <v>1.7</v>
      </c>
      <c r="F44" s="97">
        <v>13</v>
      </c>
      <c r="G44" s="97">
        <v>15</v>
      </c>
      <c r="H44" s="3">
        <v>2</v>
      </c>
      <c r="I44" s="98">
        <v>0.716</v>
      </c>
    </row>
    <row r="45" spans="1:9" ht="12.75">
      <c r="A45" s="2">
        <v>38930</v>
      </c>
      <c r="B45" s="3">
        <v>19.5</v>
      </c>
      <c r="C45" s="3">
        <v>6.5</v>
      </c>
      <c r="D45" s="3">
        <v>1.7</v>
      </c>
      <c r="F45" s="4">
        <v>13</v>
      </c>
      <c r="G45" s="4">
        <v>15</v>
      </c>
      <c r="H45" s="3">
        <v>2</v>
      </c>
      <c r="I45" s="99">
        <v>0.716</v>
      </c>
    </row>
    <row r="46" spans="1:9" ht="12.75">
      <c r="A46" s="2">
        <v>38961</v>
      </c>
      <c r="B46" s="3">
        <v>19.5</v>
      </c>
      <c r="C46" s="3">
        <v>6.5</v>
      </c>
      <c r="D46" s="3">
        <v>1.7</v>
      </c>
      <c r="F46" s="4">
        <v>13</v>
      </c>
      <c r="G46" s="4">
        <v>15</v>
      </c>
      <c r="H46" s="3">
        <v>2</v>
      </c>
      <c r="I46" s="99">
        <v>0.716</v>
      </c>
    </row>
    <row r="47" spans="1:9" ht="12.75">
      <c r="A47" s="2">
        <v>38991</v>
      </c>
      <c r="B47" s="3">
        <v>19.5</v>
      </c>
      <c r="C47" s="3">
        <v>6.5</v>
      </c>
      <c r="D47" s="3">
        <v>1.7</v>
      </c>
      <c r="F47" s="4">
        <v>13</v>
      </c>
      <c r="G47" s="4">
        <v>15</v>
      </c>
      <c r="H47" s="3">
        <v>2</v>
      </c>
      <c r="I47" s="99">
        <v>0.716</v>
      </c>
    </row>
    <row r="48" spans="1:9" ht="12.75">
      <c r="A48" s="2">
        <v>39022</v>
      </c>
      <c r="B48" s="3">
        <v>19.5</v>
      </c>
      <c r="C48" s="3">
        <v>6.5</v>
      </c>
      <c r="D48" s="3">
        <v>1.7</v>
      </c>
      <c r="F48" s="4">
        <v>13</v>
      </c>
      <c r="G48" s="4">
        <v>15</v>
      </c>
      <c r="H48" s="3">
        <v>2</v>
      </c>
      <c r="I48" s="99">
        <v>0.716</v>
      </c>
    </row>
    <row r="49" spans="1:9" ht="12.75">
      <c r="A49" s="2">
        <v>39052</v>
      </c>
      <c r="B49" s="3">
        <v>19.5</v>
      </c>
      <c r="C49" s="3">
        <v>6.5</v>
      </c>
      <c r="D49" s="3">
        <v>1.7</v>
      </c>
      <c r="F49" s="4">
        <v>13</v>
      </c>
      <c r="G49" s="4">
        <v>15</v>
      </c>
      <c r="H49" s="3">
        <v>2</v>
      </c>
      <c r="I49" s="99">
        <v>0.716</v>
      </c>
    </row>
    <row r="50" spans="1:9" ht="12.75">
      <c r="A50" s="2">
        <v>39083</v>
      </c>
      <c r="B50" s="106">
        <v>19.9</v>
      </c>
      <c r="C50" s="108">
        <v>4.2</v>
      </c>
      <c r="D50" s="3">
        <v>1.7</v>
      </c>
      <c r="F50" s="4">
        <v>13</v>
      </c>
      <c r="G50" s="4">
        <v>15</v>
      </c>
      <c r="H50" s="3">
        <v>2</v>
      </c>
      <c r="I50" s="98">
        <v>0.7673</v>
      </c>
    </row>
    <row r="51" spans="1:9" ht="12.75">
      <c r="A51" s="2">
        <v>39114</v>
      </c>
      <c r="B51" s="3">
        <v>19.9</v>
      </c>
      <c r="C51" s="3">
        <v>4.2</v>
      </c>
      <c r="D51" s="3">
        <v>1.7</v>
      </c>
      <c r="F51" s="4">
        <v>13</v>
      </c>
      <c r="G51" s="4">
        <v>15</v>
      </c>
      <c r="H51" s="3">
        <v>2</v>
      </c>
      <c r="I51" s="99">
        <v>0.7673</v>
      </c>
    </row>
    <row r="52" spans="1:9" ht="12.75">
      <c r="A52" s="2">
        <v>39142</v>
      </c>
      <c r="B52" s="3">
        <v>19.9</v>
      </c>
      <c r="C52" s="3">
        <v>4.2</v>
      </c>
      <c r="D52" s="3">
        <v>1.7</v>
      </c>
      <c r="F52" s="4">
        <v>13</v>
      </c>
      <c r="G52" s="4">
        <v>15</v>
      </c>
      <c r="H52" s="3">
        <v>2</v>
      </c>
      <c r="I52" s="99">
        <v>0.7673</v>
      </c>
    </row>
    <row r="53" spans="1:9" ht="12.75">
      <c r="A53" s="2">
        <v>39173</v>
      </c>
      <c r="B53" s="3">
        <v>19.9</v>
      </c>
      <c r="C53" s="3">
        <v>4.2</v>
      </c>
      <c r="D53" s="3">
        <v>1.7</v>
      </c>
      <c r="F53" s="4">
        <v>13</v>
      </c>
      <c r="G53" s="4">
        <v>15</v>
      </c>
      <c r="H53" s="3">
        <v>2</v>
      </c>
      <c r="I53" s="99">
        <v>0.7673</v>
      </c>
    </row>
    <row r="54" spans="1:9" ht="12.75">
      <c r="A54" s="2">
        <v>39203</v>
      </c>
      <c r="B54" s="3">
        <v>19.9</v>
      </c>
      <c r="C54" s="3">
        <v>4.2</v>
      </c>
      <c r="D54" s="3">
        <v>1.7</v>
      </c>
      <c r="F54" s="4">
        <v>13</v>
      </c>
      <c r="G54" s="4">
        <v>15</v>
      </c>
      <c r="H54" s="3">
        <v>2</v>
      </c>
      <c r="I54" s="99">
        <v>0.7673</v>
      </c>
    </row>
    <row r="55" spans="1:9" ht="12.75">
      <c r="A55" s="2">
        <v>39234</v>
      </c>
      <c r="B55" s="3">
        <v>19.9</v>
      </c>
      <c r="C55" s="3">
        <v>4.2</v>
      </c>
      <c r="D55" s="3">
        <v>1.7</v>
      </c>
      <c r="F55" s="4">
        <v>13</v>
      </c>
      <c r="G55" s="4">
        <v>15</v>
      </c>
      <c r="H55" s="3">
        <v>2</v>
      </c>
      <c r="I55" s="99">
        <v>0.7673</v>
      </c>
    </row>
    <row r="56" spans="1:9" ht="12.75">
      <c r="A56" s="2">
        <v>39264</v>
      </c>
      <c r="B56" s="3">
        <v>19.9</v>
      </c>
      <c r="C56" s="3">
        <v>4.2</v>
      </c>
      <c r="D56" s="3">
        <v>1.7</v>
      </c>
      <c r="F56" s="4">
        <v>13</v>
      </c>
      <c r="G56" s="4">
        <v>15</v>
      </c>
      <c r="H56" s="3">
        <v>2</v>
      </c>
      <c r="I56" s="99">
        <v>0.7673</v>
      </c>
    </row>
    <row r="57" spans="1:9" ht="12.75">
      <c r="A57" s="2">
        <v>39295</v>
      </c>
      <c r="B57" s="3">
        <v>19.9</v>
      </c>
      <c r="C57" s="3">
        <v>4.2</v>
      </c>
      <c r="D57" s="3">
        <v>1.7</v>
      </c>
      <c r="F57" s="4">
        <v>13</v>
      </c>
      <c r="G57" s="4">
        <v>15</v>
      </c>
      <c r="H57" s="3">
        <v>2</v>
      </c>
      <c r="I57" s="99">
        <v>0.7673</v>
      </c>
    </row>
    <row r="58" spans="1:9" ht="12.75">
      <c r="A58" s="2">
        <v>39326</v>
      </c>
      <c r="B58" s="3">
        <v>19.9</v>
      </c>
      <c r="C58" s="3">
        <v>4.2</v>
      </c>
      <c r="D58" s="3">
        <v>1.7</v>
      </c>
      <c r="F58" s="4">
        <v>13</v>
      </c>
      <c r="G58" s="4">
        <v>15</v>
      </c>
      <c r="H58" s="3">
        <v>2</v>
      </c>
      <c r="I58" s="99">
        <v>0.7673</v>
      </c>
    </row>
    <row r="59" spans="1:9" ht="12.75">
      <c r="A59" s="2">
        <v>39356</v>
      </c>
      <c r="B59" s="3">
        <v>19.9</v>
      </c>
      <c r="C59" s="3">
        <v>4.2</v>
      </c>
      <c r="D59" s="3">
        <v>1.7</v>
      </c>
      <c r="F59" s="4">
        <v>13</v>
      </c>
      <c r="G59" s="4">
        <v>15</v>
      </c>
      <c r="H59" s="3">
        <v>2</v>
      </c>
      <c r="I59" s="99">
        <v>0.7673</v>
      </c>
    </row>
    <row r="60" spans="1:9" ht="12.75">
      <c r="A60" s="2">
        <v>39387</v>
      </c>
      <c r="B60" s="3">
        <v>19.9</v>
      </c>
      <c r="C60" s="3">
        <v>4.2</v>
      </c>
      <c r="D60" s="3">
        <v>1.7</v>
      </c>
      <c r="F60" s="4">
        <v>13</v>
      </c>
      <c r="G60" s="4">
        <v>15</v>
      </c>
      <c r="H60" s="3">
        <v>2</v>
      </c>
      <c r="I60" s="99">
        <v>0.7673</v>
      </c>
    </row>
    <row r="61" spans="1:9" ht="12.75">
      <c r="A61" s="2">
        <v>39417</v>
      </c>
      <c r="B61" s="5">
        <v>19.9</v>
      </c>
      <c r="C61" s="5">
        <v>4.2</v>
      </c>
      <c r="D61" s="5">
        <v>1.7</v>
      </c>
      <c r="F61" s="148">
        <v>13</v>
      </c>
      <c r="G61" s="148">
        <v>15</v>
      </c>
      <c r="H61" s="5">
        <v>2</v>
      </c>
      <c r="I61" s="149">
        <v>0.7673</v>
      </c>
    </row>
    <row r="62" spans="1:9" ht="12.75">
      <c r="A62" s="2">
        <v>39448</v>
      </c>
      <c r="B62" s="150">
        <v>19.9</v>
      </c>
      <c r="C62" s="151">
        <v>3.3</v>
      </c>
      <c r="D62" s="150">
        <v>1.7</v>
      </c>
      <c r="E62" s="1"/>
      <c r="F62" s="152">
        <v>13</v>
      </c>
      <c r="G62" s="152">
        <v>15</v>
      </c>
      <c r="H62" s="150">
        <v>2</v>
      </c>
      <c r="I62" s="153">
        <v>0.7732</v>
      </c>
    </row>
    <row r="63" spans="1:9" ht="12.75">
      <c r="A63" s="2">
        <v>39479</v>
      </c>
      <c r="B63" s="150">
        <v>19.9</v>
      </c>
      <c r="C63" s="154">
        <v>3.3</v>
      </c>
      <c r="D63" s="150">
        <v>1.7</v>
      </c>
      <c r="E63" s="1"/>
      <c r="F63" s="152">
        <v>13</v>
      </c>
      <c r="G63" s="152">
        <v>15</v>
      </c>
      <c r="H63" s="150">
        <v>2</v>
      </c>
      <c r="I63" s="155">
        <v>0.7732</v>
      </c>
    </row>
    <row r="64" spans="1:9" ht="12.75">
      <c r="A64" s="2">
        <v>39508</v>
      </c>
      <c r="B64" s="150">
        <v>19.9</v>
      </c>
      <c r="C64" s="154">
        <v>3.3</v>
      </c>
      <c r="D64" s="150">
        <v>1.7</v>
      </c>
      <c r="E64" s="1"/>
      <c r="F64" s="152">
        <v>13</v>
      </c>
      <c r="G64" s="152">
        <v>15</v>
      </c>
      <c r="H64" s="150">
        <v>2</v>
      </c>
      <c r="I64" s="155">
        <v>0.7732</v>
      </c>
    </row>
    <row r="65" spans="1:9" ht="12.75">
      <c r="A65" s="2">
        <v>39539</v>
      </c>
      <c r="B65" s="150">
        <v>19.9</v>
      </c>
      <c r="C65" s="154">
        <v>3.3</v>
      </c>
      <c r="D65" s="150">
        <v>1.7</v>
      </c>
      <c r="E65" s="1"/>
      <c r="F65" s="152">
        <v>13</v>
      </c>
      <c r="G65" s="152">
        <v>15</v>
      </c>
      <c r="H65" s="150">
        <v>2</v>
      </c>
      <c r="I65" s="155">
        <v>0.7732</v>
      </c>
    </row>
    <row r="66" spans="1:9" ht="12.75">
      <c r="A66" s="2">
        <v>39569</v>
      </c>
      <c r="B66" s="150">
        <v>19.9</v>
      </c>
      <c r="C66" s="154">
        <v>3.3</v>
      </c>
      <c r="D66" s="150">
        <v>1.7</v>
      </c>
      <c r="E66" s="1"/>
      <c r="F66" s="152">
        <v>13</v>
      </c>
      <c r="G66" s="152">
        <v>15</v>
      </c>
      <c r="H66" s="150">
        <v>2</v>
      </c>
      <c r="I66" s="155">
        <v>0.7732</v>
      </c>
    </row>
    <row r="67" spans="1:9" ht="12.75">
      <c r="A67" s="2">
        <v>39600</v>
      </c>
      <c r="B67" s="150">
        <v>19.9</v>
      </c>
      <c r="C67" s="154">
        <v>3.3</v>
      </c>
      <c r="D67" s="150">
        <v>1.7</v>
      </c>
      <c r="E67" s="1"/>
      <c r="F67" s="152">
        <v>13</v>
      </c>
      <c r="G67" s="152">
        <v>15</v>
      </c>
      <c r="H67" s="150">
        <v>2</v>
      </c>
      <c r="I67" s="155">
        <v>0.7732</v>
      </c>
    </row>
    <row r="68" spans="1:9" ht="12.75">
      <c r="A68" s="2">
        <v>39630</v>
      </c>
      <c r="B68" s="150">
        <v>19.9</v>
      </c>
      <c r="C68" s="154">
        <v>3.3</v>
      </c>
      <c r="D68" s="151">
        <v>1.95</v>
      </c>
      <c r="E68" s="1"/>
      <c r="F68" s="152">
        <v>13</v>
      </c>
      <c r="G68" s="152">
        <v>15</v>
      </c>
      <c r="H68" s="150">
        <v>2</v>
      </c>
      <c r="I68" s="155">
        <v>0.7732</v>
      </c>
    </row>
    <row r="69" spans="1:10" ht="12.75">
      <c r="A69" s="2">
        <v>39661</v>
      </c>
      <c r="B69" s="150">
        <v>19.9</v>
      </c>
      <c r="C69" s="154">
        <v>3.3</v>
      </c>
      <c r="D69" s="150">
        <v>1.95</v>
      </c>
      <c r="E69" s="1"/>
      <c r="F69" s="152">
        <v>13</v>
      </c>
      <c r="G69" s="152">
        <v>15</v>
      </c>
      <c r="H69" s="150">
        <v>2</v>
      </c>
      <c r="I69" s="155">
        <v>0.7732</v>
      </c>
      <c r="J69" s="161"/>
    </row>
    <row r="70" spans="1:9" ht="12.75">
      <c r="A70" s="2">
        <v>39692</v>
      </c>
      <c r="B70" s="150">
        <v>19.9</v>
      </c>
      <c r="C70" s="154">
        <v>3.3</v>
      </c>
      <c r="D70" s="150">
        <v>1.95</v>
      </c>
      <c r="E70" s="1"/>
      <c r="F70" s="152">
        <v>13</v>
      </c>
      <c r="G70" s="152">
        <v>15</v>
      </c>
      <c r="H70" s="150">
        <v>2</v>
      </c>
      <c r="I70" s="155">
        <v>0.7732</v>
      </c>
    </row>
    <row r="71" spans="1:9" ht="12.75">
      <c r="A71" s="2">
        <v>39722</v>
      </c>
      <c r="B71" s="150">
        <v>19.9</v>
      </c>
      <c r="C71" s="154">
        <v>3.3</v>
      </c>
      <c r="D71" s="150">
        <v>1.95</v>
      </c>
      <c r="E71" s="1"/>
      <c r="F71" s="152">
        <v>13</v>
      </c>
      <c r="G71" s="152">
        <v>15</v>
      </c>
      <c r="H71" s="150">
        <v>2</v>
      </c>
      <c r="I71" s="155">
        <v>0.7732</v>
      </c>
    </row>
    <row r="72" spans="1:9" ht="12.75">
      <c r="A72" s="2">
        <v>39753</v>
      </c>
      <c r="B72" s="150">
        <v>19.9</v>
      </c>
      <c r="C72" s="154">
        <v>3.3</v>
      </c>
      <c r="D72" s="150">
        <v>1.95</v>
      </c>
      <c r="E72" s="1"/>
      <c r="F72" s="152">
        <v>13</v>
      </c>
      <c r="G72" s="152">
        <v>15</v>
      </c>
      <c r="H72" s="150">
        <v>2</v>
      </c>
      <c r="I72" s="155">
        <v>0.7732</v>
      </c>
    </row>
    <row r="73" spans="1:9" ht="12.75">
      <c r="A73" s="2">
        <v>39783</v>
      </c>
      <c r="B73" s="150">
        <v>19.9</v>
      </c>
      <c r="C73" s="154">
        <v>3.3</v>
      </c>
      <c r="D73" s="150">
        <v>1.95</v>
      </c>
      <c r="E73" s="1"/>
      <c r="F73" s="152">
        <v>13</v>
      </c>
      <c r="G73" s="152">
        <v>15</v>
      </c>
      <c r="H73" s="150">
        <v>2</v>
      </c>
      <c r="I73" s="155">
        <v>0.7732</v>
      </c>
    </row>
    <row r="74" spans="1:9" ht="12.75">
      <c r="A74" s="2">
        <v>39814</v>
      </c>
      <c r="B74" s="150">
        <v>19.9</v>
      </c>
      <c r="C74" s="151">
        <v>2.8</v>
      </c>
      <c r="D74" s="150">
        <v>1.95</v>
      </c>
      <c r="E74" s="1"/>
      <c r="F74" s="152">
        <v>13</v>
      </c>
      <c r="G74" s="152">
        <v>15</v>
      </c>
      <c r="H74" s="150">
        <v>2</v>
      </c>
      <c r="I74" s="153">
        <v>0.7472</v>
      </c>
    </row>
    <row r="75" spans="1:9" ht="12.75">
      <c r="A75" s="2">
        <v>39845</v>
      </c>
      <c r="B75" s="150">
        <v>19.9</v>
      </c>
      <c r="C75" s="154">
        <v>2.8</v>
      </c>
      <c r="D75" s="150">
        <v>1.95</v>
      </c>
      <c r="E75" s="1"/>
      <c r="F75" s="152">
        <v>13</v>
      </c>
      <c r="G75" s="152">
        <v>15</v>
      </c>
      <c r="H75" s="150">
        <v>2</v>
      </c>
      <c r="I75" s="155">
        <v>0.7472</v>
      </c>
    </row>
    <row r="76" spans="1:9" ht="12.75">
      <c r="A76" s="2">
        <v>39873</v>
      </c>
      <c r="B76" s="150">
        <v>19.9</v>
      </c>
      <c r="C76" s="154">
        <v>2.8</v>
      </c>
      <c r="D76" s="150">
        <v>1.95</v>
      </c>
      <c r="E76" s="1"/>
      <c r="F76" s="152">
        <v>13</v>
      </c>
      <c r="G76" s="152">
        <v>15</v>
      </c>
      <c r="H76" s="150">
        <v>2</v>
      </c>
      <c r="I76" s="155">
        <v>0.7472</v>
      </c>
    </row>
    <row r="77" spans="1:9" ht="12.75">
      <c r="A77" s="2">
        <v>39904</v>
      </c>
      <c r="B77" s="150">
        <v>19.9</v>
      </c>
      <c r="C77" s="154">
        <v>2.8</v>
      </c>
      <c r="D77" s="150">
        <v>1.95</v>
      </c>
      <c r="E77" s="1"/>
      <c r="F77" s="152">
        <v>13</v>
      </c>
      <c r="G77" s="152">
        <v>15</v>
      </c>
      <c r="H77" s="150">
        <v>2</v>
      </c>
      <c r="I77" s="155">
        <v>0.7472</v>
      </c>
    </row>
    <row r="78" spans="1:9" ht="12.75">
      <c r="A78" s="2">
        <v>39934</v>
      </c>
      <c r="B78" s="150">
        <v>19.9</v>
      </c>
      <c r="C78" s="154">
        <v>2.8</v>
      </c>
      <c r="D78" s="150">
        <v>1.95</v>
      </c>
      <c r="E78" s="1"/>
      <c r="F78" s="152">
        <v>13</v>
      </c>
      <c r="G78" s="152">
        <v>15</v>
      </c>
      <c r="H78" s="150">
        <v>2</v>
      </c>
      <c r="I78" s="155">
        <v>0.7472</v>
      </c>
    </row>
    <row r="79" spans="1:9" ht="12.75">
      <c r="A79" s="2">
        <v>39965</v>
      </c>
      <c r="B79" s="150">
        <v>19.9</v>
      </c>
      <c r="C79" s="154">
        <v>2.8</v>
      </c>
      <c r="D79" s="150">
        <v>1.95</v>
      </c>
      <c r="E79" s="1"/>
      <c r="F79" s="152">
        <v>13</v>
      </c>
      <c r="G79" s="152">
        <v>15</v>
      </c>
      <c r="H79" s="150">
        <v>2</v>
      </c>
      <c r="I79" s="155">
        <v>0.7472</v>
      </c>
    </row>
    <row r="80" spans="1:9" ht="12.75">
      <c r="A80" s="2">
        <v>39995</v>
      </c>
      <c r="B80" s="150"/>
      <c r="C80" s="154"/>
      <c r="D80" s="150"/>
      <c r="E80" s="1"/>
      <c r="F80" s="152"/>
      <c r="G80" s="152"/>
      <c r="H80" s="150"/>
      <c r="I80" s="155"/>
    </row>
    <row r="81" spans="1:9" ht="12.75">
      <c r="A81" s="2">
        <v>40026</v>
      </c>
      <c r="B81" s="150"/>
      <c r="C81" s="154"/>
      <c r="D81" s="150"/>
      <c r="E81" s="1"/>
      <c r="F81" s="152"/>
      <c r="G81" s="152"/>
      <c r="H81" s="150"/>
      <c r="I81" s="155"/>
    </row>
    <row r="82" spans="1:9" ht="12.75">
      <c r="A82" s="2">
        <v>40057</v>
      </c>
      <c r="B82" s="150"/>
      <c r="C82" s="154"/>
      <c r="D82" s="150"/>
      <c r="E82" s="1"/>
      <c r="F82" s="152"/>
      <c r="G82" s="152"/>
      <c r="H82" s="150"/>
      <c r="I82" s="155"/>
    </row>
    <row r="83" spans="1:9" ht="12.75">
      <c r="A83" s="2">
        <v>40087</v>
      </c>
      <c r="B83" s="150"/>
      <c r="C83" s="154"/>
      <c r="D83" s="150"/>
      <c r="E83" s="1"/>
      <c r="F83" s="152"/>
      <c r="G83" s="152"/>
      <c r="H83" s="150"/>
      <c r="I83" s="155"/>
    </row>
    <row r="84" spans="1:9" ht="12.75">
      <c r="A84" s="2">
        <v>40118</v>
      </c>
      <c r="B84" s="150"/>
      <c r="C84" s="154"/>
      <c r="D84" s="150"/>
      <c r="E84" s="1"/>
      <c r="F84" s="152"/>
      <c r="G84" s="152"/>
      <c r="H84" s="150"/>
      <c r="I84" s="155"/>
    </row>
    <row r="85" spans="1:9" ht="12.75">
      <c r="A85" s="2">
        <v>40148</v>
      </c>
      <c r="B85" s="150"/>
      <c r="C85" s="154"/>
      <c r="D85" s="150"/>
      <c r="E85" s="1"/>
      <c r="F85" s="152"/>
      <c r="G85" s="152"/>
      <c r="H85" s="150"/>
      <c r="I85" s="155"/>
    </row>
    <row r="86" spans="1:9" ht="12.75">
      <c r="A86" s="2">
        <v>40179</v>
      </c>
      <c r="B86" s="150"/>
      <c r="C86" s="154"/>
      <c r="D86" s="150"/>
      <c r="E86" s="1"/>
      <c r="F86" s="152"/>
      <c r="G86" s="152"/>
      <c r="H86" s="150"/>
      <c r="I86" s="155"/>
    </row>
    <row r="87" spans="1:9" ht="12.75">
      <c r="A87" s="2">
        <v>40210</v>
      </c>
      <c r="B87" s="150"/>
      <c r="C87" s="154"/>
      <c r="D87" s="150"/>
      <c r="E87" s="1"/>
      <c r="F87" s="152"/>
      <c r="G87" s="152"/>
      <c r="H87" s="150"/>
      <c r="I87" s="155"/>
    </row>
    <row r="88" spans="1:9" ht="12.75">
      <c r="A88" s="2">
        <v>40238</v>
      </c>
      <c r="B88" s="150"/>
      <c r="C88" s="154"/>
      <c r="D88" s="150"/>
      <c r="E88" s="1"/>
      <c r="F88" s="152"/>
      <c r="G88" s="152"/>
      <c r="H88" s="150"/>
      <c r="I88" s="155"/>
    </row>
    <row r="89" spans="1:9" ht="12.75">
      <c r="A89" s="2">
        <v>40269</v>
      </c>
      <c r="B89" s="150"/>
      <c r="C89" s="154"/>
      <c r="D89" s="150"/>
      <c r="E89" s="1"/>
      <c r="F89" s="152"/>
      <c r="G89" s="152"/>
      <c r="H89" s="150"/>
      <c r="I89" s="155"/>
    </row>
    <row r="90" spans="1:9" ht="12.75">
      <c r="A90" s="2">
        <v>40299</v>
      </c>
      <c r="B90" s="150"/>
      <c r="C90" s="154"/>
      <c r="D90" s="150"/>
      <c r="E90" s="1"/>
      <c r="F90" s="152"/>
      <c r="G90" s="152"/>
      <c r="H90" s="150"/>
      <c r="I90" s="155"/>
    </row>
    <row r="91" spans="1:9" ht="12.75">
      <c r="A91" s="2">
        <v>40330</v>
      </c>
      <c r="B91" s="150"/>
      <c r="C91" s="154"/>
      <c r="D91" s="150"/>
      <c r="E91" s="1"/>
      <c r="F91" s="152"/>
      <c r="G91" s="152"/>
      <c r="H91" s="150"/>
      <c r="I91" s="155"/>
    </row>
    <row r="92" spans="1:9" ht="12.75">
      <c r="A92" s="2">
        <v>40360</v>
      </c>
      <c r="B92" s="150"/>
      <c r="C92" s="154"/>
      <c r="D92" s="150"/>
      <c r="E92" s="1"/>
      <c r="F92" s="152"/>
      <c r="G92" s="152"/>
      <c r="H92" s="150"/>
      <c r="I92" s="155"/>
    </row>
    <row r="93" spans="1:9" ht="12.75">
      <c r="A93" s="2">
        <v>40391</v>
      </c>
      <c r="B93" s="150"/>
      <c r="C93" s="154"/>
      <c r="D93" s="150"/>
      <c r="E93" s="1"/>
      <c r="F93" s="152"/>
      <c r="G93" s="152"/>
      <c r="H93" s="150"/>
      <c r="I93" s="155"/>
    </row>
    <row r="94" spans="1:9" ht="12.75">
      <c r="A94" s="2">
        <v>40422</v>
      </c>
      <c r="B94" s="150"/>
      <c r="C94" s="154"/>
      <c r="D94" s="150"/>
      <c r="E94" s="1"/>
      <c r="F94" s="152"/>
      <c r="G94" s="152"/>
      <c r="H94" s="150"/>
      <c r="I94" s="155"/>
    </row>
    <row r="95" spans="1:9" ht="12.75">
      <c r="A95" s="2">
        <v>40452</v>
      </c>
      <c r="B95" s="150"/>
      <c r="C95" s="154"/>
      <c r="D95" s="150"/>
      <c r="E95" s="1"/>
      <c r="F95" s="152"/>
      <c r="G95" s="152"/>
      <c r="H95" s="150"/>
      <c r="I95" s="155"/>
    </row>
    <row r="96" spans="1:9" ht="12.75">
      <c r="A96" s="2">
        <v>40483</v>
      </c>
      <c r="B96" s="150"/>
      <c r="C96" s="154"/>
      <c r="D96" s="150"/>
      <c r="E96" s="1"/>
      <c r="F96" s="152"/>
      <c r="G96" s="152"/>
      <c r="H96" s="150"/>
      <c r="I96" s="155"/>
    </row>
    <row r="97" spans="1:9" ht="12.75">
      <c r="A97" s="2">
        <v>40513</v>
      </c>
      <c r="B97" s="150"/>
      <c r="C97" s="154"/>
      <c r="D97" s="150"/>
      <c r="E97" s="1"/>
      <c r="F97" s="152"/>
      <c r="G97" s="152"/>
      <c r="H97" s="150"/>
      <c r="I97" s="155"/>
    </row>
  </sheetData>
  <sheetProtection sheet="1" objects="1" scenarios="1"/>
  <mergeCells count="2">
    <mergeCell ref="F3:G3"/>
    <mergeCell ref="B3:D3"/>
  </mergeCells>
  <printOptions/>
  <pageMargins left="1.1811023622047245" right="0.5905511811023623" top="0.7874015748031497" bottom="0.5905511811023623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DRV-Bund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GleitzonenRechner</dc:title>
  <dc:subject>Gleitzonen-Beitragsberechnung</dc:subject>
  <dc:creator>Gunnar Higgelke</dc:creator>
  <cp:keywords/>
  <dc:description/>
  <cp:lastModifiedBy>Gunnar Higgelke</cp:lastModifiedBy>
  <cp:lastPrinted>2008-06-15T20:49:30Z</cp:lastPrinted>
  <dcterms:created xsi:type="dcterms:W3CDTF">2003-04-12T18:38:17Z</dcterms:created>
  <dcterms:modified xsi:type="dcterms:W3CDTF">2008-12-09T09:57:21Z</dcterms:modified>
  <cp:category/>
  <cp:version/>
  <cp:contentType/>
  <cp:contentStatus/>
</cp:coreProperties>
</file>